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" windowWidth="15204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dec" sheetId="22" r:id="rId8"/>
  </sheets>
  <definedNames>
    <definedName name="_xlnm.Print_Titles" localSheetId="7">dec!$1:$4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43" i="22" l="1"/>
  <c r="D45" i="22" l="1"/>
  <c r="E96" i="22" l="1"/>
  <c r="D17" i="22" l="1"/>
  <c r="D7" i="22" l="1"/>
  <c r="E83" i="22" l="1"/>
  <c r="D77" i="22" l="1"/>
  <c r="D19" i="22" l="1"/>
  <c r="D87" i="22" l="1"/>
  <c r="D27" i="22" l="1"/>
  <c r="D31" i="22" l="1"/>
  <c r="D91" i="22" l="1"/>
  <c r="F107" i="22" l="1"/>
  <c r="D54" i="22"/>
  <c r="D52" i="22"/>
  <c r="D50" i="22"/>
  <c r="D55" i="22" l="1"/>
  <c r="D41" i="22"/>
  <c r="D39" i="22"/>
  <c r="D37" i="22"/>
  <c r="D35" i="22"/>
  <c r="D33" i="22"/>
  <c r="D29" i="22"/>
  <c r="D25" i="22"/>
  <c r="D23" i="22"/>
  <c r="D21" i="22"/>
  <c r="D15" i="22"/>
  <c r="D13" i="22"/>
  <c r="D11" i="22"/>
  <c r="D9" i="22"/>
  <c r="D46" i="22" l="1"/>
  <c r="D89" i="22"/>
  <c r="E92" i="22" l="1"/>
  <c r="O14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51" i="4" s="1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s="1"/>
  <c r="F97" i="3" l="1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<sst xmlns="http://schemas.openxmlformats.org/spreadsheetml/2006/main" count="1625" uniqueCount="145">
  <si>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</si>
  <si>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</si>
  <si>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</si>
  <si>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</si>
  <si>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</si>
  <si>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</si>
  <si>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</si>
  <si>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</si>
  <si>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</si>
  <si>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</si>
  <si>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</si>
  <si>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</si>
  <si>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</si>
  <si>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</si>
  <si>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</si>
  <si>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</si>
  <si>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</si>
  <si>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</si>
  <si>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</si>
  <si>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</si>
  <si>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</si>
  <si>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</si>
  <si>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</si>
  <si>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</si>
  <si>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</si>
  <si>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</si>
  <si>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</si>
  <si>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</si>
  <si>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</si>
  <si>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</si>
  <si>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</si>
  <si>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</si>
  <si>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</si>
  <si>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</si>
  <si>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</si>
  <si>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</si>
  <si>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</si>
  <si>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</si>
  <si>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</si>
  <si>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</si>
  <si>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</si>
  <si>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</si>
  <si>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</si>
  <si>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</si>
  <si>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</si>
  <si>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</si>
  <si>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</si>
  <si>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</si>
  <si>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</si>
  <si>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</si>
  <si>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</si>
  <si>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</si>
  <si>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</si>
  <si>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</si>
  <si>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</si>
  <si>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</si>
  <si>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</si>
  <si>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</si>
  <si>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</si>
  <si>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</si>
  <si>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</si>
  <si>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</si>
  <si>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</si>
  <si>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</si>
  <si>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</si>
  <si>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</si>
  <si>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</si>
  <si>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</si>
  <si>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</si>
  <si>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</si>
  <si>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</si>
  <si>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</si>
  <si>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</si>
  <si>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</si>
  <si>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</si>
  <si>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</si>
  <si>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</si>
  <si>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</si>
  <si>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</si>
  <si>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</si>
  <si>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</si>
  <si>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</si>
  <si>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</si>
  <si>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</si>
  <si>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</si>
  <si>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</si>
  <si>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</si>
  <si>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</si>
  <si>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</si>
  <si>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</si>
  <si>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</si>
  <si>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</si>
  <si>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</si>
  <si>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</si>
  <si>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</si>
  <si>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</si>
  <si>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</si>
  <si>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</si>
  <si>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</si>
  <si>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</si>
  <si>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</si>
  <si>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</si>
  <si>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</si>
  <si>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</si>
  <si>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</si>
  <si>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</si>
  <si>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</si>
  <si>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</si>
  <si>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</si>
  <si>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</si>
  <si>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</si>
  <si>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</si>
  <si>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</si>
  <si>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</si>
  <si>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</si>
  <si>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</si>
  <si>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</si>
  <si>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</si>
  <si>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</si>
  <si>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</si>
  <si>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</si>
  <si>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</si>
  <si>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</si>
  <si>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</si>
  <si>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</si>
  <si>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</si>
  <si>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</si>
  <si>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</si>
  <si>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EMS-MOBILE</t>
  </si>
  <si>
    <t>FAY. CO. OLD JAIL</t>
  </si>
  <si>
    <t>.</t>
  </si>
  <si>
    <t>`</t>
  </si>
  <si>
    <t>NEW EMS BUILDING</t>
  </si>
  <si>
    <t>9/30/19-10/28/2019</t>
  </si>
  <si>
    <t>FAY. CO. NEW EMS BLDG.</t>
  </si>
  <si>
    <t>10/17/19-11/14/19</t>
  </si>
  <si>
    <t>10/15/19-11/15/19</t>
  </si>
  <si>
    <t>10/21/19-11/26/19</t>
  </si>
  <si>
    <t>10/23/19-11/23/19</t>
  </si>
  <si>
    <t>FAYETTE COUNTY, TEXAS UTILITIES -  PAID DECEMBER, 2019</t>
  </si>
  <si>
    <t xml:space="preserve"> x</t>
  </si>
  <si>
    <t>10/14/19-11/18/19</t>
  </si>
  <si>
    <t>`4070</t>
  </si>
  <si>
    <t>10/30/19-11/27/19</t>
  </si>
  <si>
    <t>11/04/19-12/04/19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</si>
</sst>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" fillId="0" borderId="0" xfId="0" applyFont="1" applyFill="1" applyAlignment="1">
      <alignment horizontal="centerContinuous"/>
    </xf>
    <xf numFmtId="0" fontId="3" fillId="0" borderId="3" xfId="0" applyFont="1" applyFill="1" applyBorder="1"/>
    <xf numFmtId="0" fontId="3" fillId="0" borderId="7" xfId="0" applyFont="1" applyFill="1" applyBorder="1" applyAlignment="1"/>
    <xf numFmtId="0" fontId="3" fillId="0" borderId="3" xfId="0" applyFont="1" applyFill="1" applyBorder="1" applyAlignment="1"/>
    <xf numFmtId="0" fontId="3" fillId="0" borderId="5" xfId="0" applyFont="1" applyFill="1" applyBorder="1"/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43" fontId="1" fillId="0" borderId="0" xfId="0" applyNumberFormat="1" applyFont="1" applyFill="1"/>
    <xf numFmtId="0" fontId="1" fillId="0" borderId="0" xfId="0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0" fillId="0" borderId="0" xfId="0" applyFont="1" applyFill="1"/>
    <xf numFmtId="43" fontId="4" fillId="0" borderId="0" xfId="1" applyFont="1" applyFill="1" applyBorder="1" applyAlignment="1"/>
    <xf numFmtId="0" fontId="12" fillId="0" borderId="1" xfId="0" applyFont="1" applyFill="1" applyBorder="1"/>
    <xf numFmtId="0" fontId="10" fillId="0" borderId="0" xfId="0" applyFont="1" applyFill="1"/>
    <xf numFmtId="43" fontId="1" fillId="0" borderId="0" xfId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9" fillId="0" borderId="0" xfId="1" applyFont="1" applyFill="1" applyAlignment="1">
      <alignment horizontal="center"/>
    </xf>
    <xf numFmtId="2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1" xfId="0" applyFont="1" applyFill="1" applyBorder="1" applyAlignment="1">
      <alignment horizontal="center"/>
    </xf>
    <xf numFmtId="14" fontId="1" fillId="0" borderId="0" xfId="0" applyNumberFormat="1" applyFont="1" applyFill="1"/>
    <xf numFmtId="43" fontId="4" fillId="0" borderId="0" xfId="1" applyFont="1" applyFill="1" applyAlignment="1"/>
    <xf numFmtId="39" fontId="1" fillId="0" borderId="0" xfId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/>
    <xf numFmtId="14" fontId="10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43" fontId="1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  <xf numFmtId="2" fontId="2" fillId="0" borderId="0" xfId="0" applyNumberFormat="1" applyFont="1" applyFill="1" applyAlignment="1">
      <alignment horizontal="right"/>
    </xf>
    <xf numFmtId="2" fontId="1" fillId="0" borderId="1" xfId="0" applyNumberFormat="1" applyFont="1" applyFill="1" applyBorder="1" applyAlignment="1"/>
    <xf numFmtId="0" fontId="5" fillId="0" borderId="0" xfId="0" applyFont="1" applyFill="1" applyAlignment="1">
      <alignment horizontal="right"/>
    </xf>
    <xf numFmtId="2" fontId="4" fillId="0" borderId="0" xfId="0" applyNumberFormat="1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 applyAlignment="1">
      <alignment horizontal="right"/>
    </xf>
    <xf numFmtId="2" fontId="1" fillId="0" borderId="0" xfId="1" applyNumberFormat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0" fontId="1" fillId="0" borderId="9" xfId="0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1875" defaultRowHeight="12" x14ac:dyDescent="0.25"/>
  <cols>
    <col min="1" max="1" width="7" style="1" customWidth="1"/>
    <col min="2" max="2" width="11.21875" style="1" customWidth="1"/>
    <col min="3" max="3" width="14.44140625" style="1" customWidth="1"/>
    <col min="4" max="4" width="19.21875" style="1" customWidth="1"/>
    <col min="5" max="5" width="12" style="1" customWidth="1"/>
    <col min="6" max="6" width="6.5546875" style="1" customWidth="1"/>
    <col min="7" max="7" width="12.21875" style="1" customWidth="1"/>
    <col min="8" max="8" width="6.77734375" style="1" customWidth="1"/>
    <col min="9" max="10" width="6.21875" style="1" customWidth="1"/>
    <col min="11" max="11" width="7.77734375" style="1" customWidth="1"/>
    <col min="12" max="12" width="7.21875" style="1" customWidth="1"/>
    <col min="13" max="13" width="7.5546875" style="1" customWidth="1"/>
    <col min="14" max="14" width="8.5546875" style="1" customWidth="1"/>
    <col min="15" max="15" width="0.21875" style="1" hidden="1" customWidth="1"/>
    <col min="16" max="16384" width="9.2187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0"/>
  <sheetViews>
    <sheetView tabSelected="1" zoomScaleNormal="100" workbookViewId="0">
      <pane ySplit="4" topLeftCell="A83" activePane="bottomLeft" state="frozen"/>
      <selection pane="bottomLeft" activeCell="V98" sqref="V98"/>
    </sheetView>
  </sheetViews>
  <sheetFormatPr defaultColWidth="9.21875" defaultRowHeight="12" x14ac:dyDescent="0.25"/>
  <cols>
    <col min="1" max="1" width="7" style="49" customWidth="1"/>
    <col min="2" max="2" width="11.44140625" style="49" customWidth="1"/>
    <col min="3" max="3" width="14.5546875" style="49" customWidth="1"/>
    <col min="4" max="4" width="19.44140625" style="49" customWidth="1"/>
    <col min="5" max="5" width="11.5546875" style="49" customWidth="1"/>
    <col min="6" max="6" width="8.21875" style="49" customWidth="1"/>
    <col min="7" max="7" width="11.5546875" style="49" customWidth="1"/>
    <col min="8" max="8" width="8.21875" style="49" customWidth="1"/>
    <col min="9" max="9" width="7.21875" style="49" customWidth="1"/>
    <col min="10" max="10" width="6.21875" style="49" customWidth="1"/>
    <col min="11" max="11" width="7.77734375" style="49" customWidth="1"/>
    <col min="12" max="12" width="7.21875" style="49" customWidth="1"/>
    <col min="13" max="14" width="7.5546875" style="49" customWidth="1"/>
    <col min="15" max="15" width="0.21875" style="49" hidden="1" customWidth="1"/>
    <col min="16" max="16384" width="9.21875" style="49"/>
  </cols>
  <sheetData>
    <row r="1" spans="1:19" x14ac:dyDescent="0.2">
      <c r="A1" s="91" t="s">
        <v>139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3" spans="1:19" x14ac:dyDescent="0.2">
      <c r="A3" s="92" t="s">
        <v>0</v>
      </c>
      <c r="B3" s="93"/>
      <c r="C3" s="94" t="s">
        <v>13</v>
      </c>
      <c r="D3" s="65" t="s">
        <v>4</v>
      </c>
      <c r="E3" s="66" t="s">
        <v>2</v>
      </c>
      <c r="F3" s="67" t="s">
        <v>12</v>
      </c>
      <c r="G3" s="66" t="s">
        <v>3</v>
      </c>
      <c r="H3" s="66" t="s">
        <v>12</v>
      </c>
      <c r="I3" s="67" t="s">
        <v>19</v>
      </c>
      <c r="J3" s="66" t="s">
        <v>7</v>
      </c>
      <c r="K3" s="67" t="s">
        <v>9</v>
      </c>
      <c r="L3" s="66" t="s">
        <v>21</v>
      </c>
      <c r="M3" s="66" t="s">
        <v>18</v>
      </c>
      <c r="N3" s="67" t="s">
        <v>10</v>
      </c>
    </row>
    <row r="4" spans="1:19" x14ac:dyDescent="0.25">
      <c r="A4" s="68"/>
      <c r="B4" s="95"/>
      <c r="C4" s="96" t="s">
        <v>14</v>
      </c>
      <c r="D4" s="84" t="s">
        <v>5</v>
      </c>
      <c r="E4" s="68" t="s">
        <v>126</v>
      </c>
      <c r="F4" s="69"/>
      <c r="G4" s="69" t="s">
        <v>66</v>
      </c>
      <c r="H4" s="69"/>
      <c r="I4" s="70" t="s">
        <v>12</v>
      </c>
      <c r="J4" s="69" t="s">
        <v>12</v>
      </c>
      <c r="K4" s="70" t="s">
        <v>12</v>
      </c>
      <c r="L4" s="69" t="s">
        <v>25</v>
      </c>
      <c r="M4" s="69"/>
      <c r="N4" s="70" t="s">
        <v>11</v>
      </c>
    </row>
    <row r="6" spans="1:19" x14ac:dyDescent="0.2">
      <c r="A6" s="49" t="s">
        <v>1</v>
      </c>
      <c r="C6" s="97" t="s">
        <v>141</v>
      </c>
      <c r="D6" s="49" t="s">
        <v>6</v>
      </c>
      <c r="E6" s="51">
        <v>5</v>
      </c>
      <c r="F6" s="51">
        <v>128.19</v>
      </c>
      <c r="G6" s="51">
        <v>5807</v>
      </c>
      <c r="H6" s="52">
        <v>682.17</v>
      </c>
      <c r="I6" s="53">
        <v>0</v>
      </c>
      <c r="J6" s="51">
        <v>17.309999999999999</v>
      </c>
      <c r="K6" s="86">
        <v>173.65</v>
      </c>
      <c r="L6" s="53">
        <v>0</v>
      </c>
      <c r="M6" s="53">
        <v>0</v>
      </c>
      <c r="N6" s="51">
        <v>6.76</v>
      </c>
    </row>
    <row r="7" spans="1:19" x14ac:dyDescent="0.2">
      <c r="C7" s="87" t="s">
        <v>20</v>
      </c>
      <c r="D7" s="98">
        <f>SUM(F6,H6,J6,K6,N6)</f>
        <v>1008.0799999999998</v>
      </c>
      <c r="F7" s="51"/>
      <c r="G7" s="51"/>
      <c r="H7" s="51"/>
      <c r="I7" s="51"/>
      <c r="J7" s="51"/>
      <c r="K7" s="51"/>
      <c r="L7" s="51"/>
      <c r="M7" s="51"/>
      <c r="N7" s="51"/>
    </row>
    <row r="8" spans="1:19" x14ac:dyDescent="0.25">
      <c r="A8" s="49" t="s">
        <v>1</v>
      </c>
      <c r="C8" s="97" t="s">
        <v>141</v>
      </c>
      <c r="D8" s="49" t="s">
        <v>6</v>
      </c>
      <c r="E8" s="51">
        <v>0</v>
      </c>
      <c r="F8" s="52">
        <v>27.45</v>
      </c>
      <c r="G8" s="51">
        <v>317</v>
      </c>
      <c r="H8" s="51">
        <v>53.25</v>
      </c>
      <c r="I8" s="53">
        <v>0</v>
      </c>
      <c r="J8" s="51">
        <v>13.03</v>
      </c>
      <c r="K8" s="51">
        <v>0</v>
      </c>
      <c r="L8" s="53">
        <v>0</v>
      </c>
      <c r="M8" s="53">
        <v>0</v>
      </c>
      <c r="N8" s="53">
        <v>0</v>
      </c>
    </row>
    <row r="9" spans="1:19" x14ac:dyDescent="0.25">
      <c r="C9" s="87" t="s">
        <v>20</v>
      </c>
      <c r="D9" s="90">
        <f>SUM(F8,H8,J8,K8,M8,N8)</f>
        <v>93.73</v>
      </c>
      <c r="F9" s="51"/>
      <c r="G9" s="51"/>
      <c r="H9" s="86"/>
      <c r="I9" s="51"/>
      <c r="J9" s="51"/>
      <c r="K9" s="51"/>
      <c r="L9" s="51"/>
      <c r="M9" s="51"/>
      <c r="N9" s="51"/>
    </row>
    <row r="10" spans="1:19" x14ac:dyDescent="0.25">
      <c r="A10" s="49" t="s">
        <v>27</v>
      </c>
      <c r="C10" s="97" t="s">
        <v>141</v>
      </c>
      <c r="D10" s="49" t="s">
        <v>6</v>
      </c>
      <c r="E10" s="53">
        <v>0</v>
      </c>
      <c r="F10" s="53">
        <v>0</v>
      </c>
      <c r="G10" s="51">
        <v>1018</v>
      </c>
      <c r="H10" s="86">
        <v>109.72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9" x14ac:dyDescent="0.25">
      <c r="C11" s="87" t="s">
        <v>20</v>
      </c>
      <c r="D11" s="90">
        <f>SUM(F10,H10,J10,K10,M10,N10)</f>
        <v>109.72</v>
      </c>
      <c r="F11" s="51"/>
      <c r="G11" s="51"/>
      <c r="H11" s="51"/>
      <c r="I11" s="51"/>
      <c r="J11" s="51"/>
      <c r="K11" s="51"/>
      <c r="L11" s="51"/>
      <c r="M11" s="51"/>
      <c r="N11" s="51"/>
    </row>
    <row r="12" spans="1:19" x14ac:dyDescent="0.25">
      <c r="A12" s="49" t="s">
        <v>27</v>
      </c>
      <c r="C12" s="97" t="s">
        <v>141</v>
      </c>
      <c r="D12" s="49" t="s">
        <v>6</v>
      </c>
      <c r="E12" s="53">
        <v>0</v>
      </c>
      <c r="F12" s="53">
        <v>0</v>
      </c>
      <c r="G12" s="51">
        <v>1935</v>
      </c>
      <c r="H12" s="86">
        <v>177.92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9" x14ac:dyDescent="0.25">
      <c r="C13" s="87" t="s">
        <v>20</v>
      </c>
      <c r="D13" s="90">
        <f>SUM(F12,H12,J12,K12,M12,N12)</f>
        <v>177.92</v>
      </c>
      <c r="F13" s="51"/>
      <c r="G13" s="51"/>
      <c r="H13" s="51"/>
      <c r="I13" s="51"/>
      <c r="J13" s="51"/>
      <c r="K13" s="51"/>
      <c r="L13" s="51"/>
      <c r="M13" s="51"/>
      <c r="N13" s="51"/>
    </row>
    <row r="14" spans="1:19" x14ac:dyDescent="0.2">
      <c r="A14" s="49" t="s">
        <v>28</v>
      </c>
      <c r="C14" s="97" t="s">
        <v>141</v>
      </c>
      <c r="D14" s="49" t="s">
        <v>6</v>
      </c>
      <c r="E14" s="51">
        <v>0</v>
      </c>
      <c r="F14" s="86">
        <v>27.45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/>
      <c r="O14" s="71">
        <f>SUM(G14:K14)</f>
        <v>0</v>
      </c>
    </row>
    <row r="15" spans="1:19" ht="14.4" x14ac:dyDescent="0.3">
      <c r="C15" s="87" t="s">
        <v>20</v>
      </c>
      <c r="D15" s="90">
        <f>SUM(F14,H14,J14,K14,M14,N14)</f>
        <v>27.45</v>
      </c>
      <c r="F15" s="51"/>
      <c r="G15" s="51"/>
      <c r="H15" s="51"/>
      <c r="I15" s="51"/>
      <c r="J15" s="51"/>
      <c r="K15" s="51"/>
      <c r="L15" s="51"/>
      <c r="M15" s="51"/>
      <c r="N15" s="51"/>
      <c r="S15" s="82"/>
    </row>
    <row r="16" spans="1:19" ht="14.4" x14ac:dyDescent="0.3">
      <c r="A16" s="49" t="s">
        <v>132</v>
      </c>
      <c r="C16" s="97" t="s">
        <v>141</v>
      </c>
      <c r="D16" s="49" t="s">
        <v>6</v>
      </c>
      <c r="E16" s="51">
        <v>3</v>
      </c>
      <c r="F16" s="52">
        <v>54.97</v>
      </c>
      <c r="G16" s="51">
        <v>3617</v>
      </c>
      <c r="H16" s="52">
        <v>430.36</v>
      </c>
      <c r="I16" s="51"/>
      <c r="J16" s="52">
        <v>0</v>
      </c>
      <c r="K16" s="52">
        <v>0</v>
      </c>
      <c r="L16" s="53">
        <v>0</v>
      </c>
      <c r="M16" s="53">
        <v>0</v>
      </c>
      <c r="N16" s="53">
        <v>0</v>
      </c>
      <c r="S16" s="82"/>
    </row>
    <row r="17" spans="1:19" ht="14.4" x14ac:dyDescent="0.3">
      <c r="C17" s="87" t="s">
        <v>20</v>
      </c>
      <c r="D17" s="90">
        <f>SUM(F16,H16,I16,J16,K16,L16,M16,N16,)</f>
        <v>485.33000000000004</v>
      </c>
      <c r="F17" s="51"/>
      <c r="G17" s="51"/>
      <c r="H17" s="51"/>
      <c r="I17" s="51"/>
      <c r="J17" s="51"/>
      <c r="K17" s="51"/>
      <c r="L17" s="51"/>
      <c r="M17" s="51"/>
      <c r="N17" s="51"/>
      <c r="S17" s="82"/>
    </row>
    <row r="18" spans="1:19" x14ac:dyDescent="0.25">
      <c r="A18" s="49" t="s">
        <v>29</v>
      </c>
      <c r="C18" s="97" t="s">
        <v>141</v>
      </c>
      <c r="D18" s="49" t="s">
        <v>6</v>
      </c>
      <c r="E18" s="51">
        <v>88</v>
      </c>
      <c r="F18" s="51">
        <v>347.99</v>
      </c>
      <c r="G18" s="51">
        <v>32126</v>
      </c>
      <c r="H18" s="51">
        <v>2350.1</v>
      </c>
      <c r="I18" s="53" t="s">
        <v>131</v>
      </c>
      <c r="J18" s="51">
        <v>194.93</v>
      </c>
      <c r="K18" s="51">
        <v>292.70999999999998</v>
      </c>
      <c r="L18" s="53">
        <v>0</v>
      </c>
      <c r="M18" s="53">
        <v>0</v>
      </c>
      <c r="N18" s="53">
        <v>0</v>
      </c>
    </row>
    <row r="19" spans="1:19" x14ac:dyDescent="0.2">
      <c r="C19" s="87" t="s">
        <v>20</v>
      </c>
      <c r="D19" s="88">
        <f>SUM(F18,H18,J18,K18,M18,N18)</f>
        <v>3185.73</v>
      </c>
      <c r="F19" s="51"/>
      <c r="G19" s="51"/>
      <c r="H19" s="51"/>
      <c r="I19" s="51"/>
      <c r="J19" s="51"/>
      <c r="K19" s="51"/>
      <c r="L19" s="51"/>
      <c r="M19" s="51"/>
      <c r="N19" s="51"/>
    </row>
    <row r="20" spans="1:19" x14ac:dyDescent="0.2">
      <c r="A20" s="49" t="s">
        <v>28</v>
      </c>
      <c r="C20" s="97" t="s">
        <v>141</v>
      </c>
      <c r="D20" s="49" t="s">
        <v>6</v>
      </c>
      <c r="E20" s="51">
        <v>0</v>
      </c>
      <c r="F20" s="86">
        <v>75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9" x14ac:dyDescent="0.2">
      <c r="C21" s="87" t="s">
        <v>20</v>
      </c>
      <c r="D21" s="90">
        <f>SUM(F20,H20,J20,K20,M20,N20)</f>
        <v>75</v>
      </c>
      <c r="F21" s="51"/>
      <c r="G21" s="51"/>
      <c r="H21" s="51"/>
      <c r="I21" s="51"/>
      <c r="J21" s="51"/>
      <c r="K21" s="51"/>
      <c r="L21" s="51"/>
      <c r="M21" s="51"/>
      <c r="N21" s="51"/>
    </row>
    <row r="22" spans="1:19" x14ac:dyDescent="0.2">
      <c r="A22" s="49" t="s">
        <v>72</v>
      </c>
      <c r="C22" s="97" t="s">
        <v>141</v>
      </c>
      <c r="D22" s="49" t="s">
        <v>6</v>
      </c>
      <c r="E22" s="51">
        <v>6</v>
      </c>
      <c r="F22" s="51">
        <v>36.770000000000003</v>
      </c>
      <c r="G22" s="51">
        <v>1124</v>
      </c>
      <c r="H22" s="52">
        <v>117.6</v>
      </c>
      <c r="I22" s="53">
        <v>0</v>
      </c>
      <c r="J22" s="86">
        <v>19.45</v>
      </c>
      <c r="K22" s="52">
        <v>54.43</v>
      </c>
      <c r="L22" s="53">
        <v>0</v>
      </c>
      <c r="M22" s="53">
        <v>0</v>
      </c>
      <c r="N22" s="53">
        <v>0</v>
      </c>
    </row>
    <row r="23" spans="1:19" x14ac:dyDescent="0.2">
      <c r="C23" s="87" t="s">
        <v>20</v>
      </c>
      <c r="D23" s="90">
        <f>SUM(F22,H22,J22,K22,M22,N22)</f>
        <v>228.25</v>
      </c>
      <c r="F23" s="51"/>
      <c r="G23" s="51"/>
      <c r="H23" s="51"/>
      <c r="I23" s="51"/>
      <c r="J23" s="51"/>
      <c r="K23" s="52"/>
      <c r="L23" s="51"/>
      <c r="M23" s="51"/>
      <c r="N23" s="51"/>
    </row>
    <row r="24" spans="1:19" x14ac:dyDescent="0.2">
      <c r="A24" s="49" t="s">
        <v>31</v>
      </c>
      <c r="C24" s="97" t="s">
        <v>141</v>
      </c>
      <c r="D24" s="49" t="s">
        <v>6</v>
      </c>
      <c r="E24" s="51">
        <v>1</v>
      </c>
      <c r="F24" s="52">
        <v>27.45</v>
      </c>
      <c r="G24" s="51" t="s">
        <v>142</v>
      </c>
      <c r="H24" s="52">
        <v>336.71</v>
      </c>
      <c r="I24" s="53">
        <v>0</v>
      </c>
      <c r="J24" s="51">
        <v>13.03</v>
      </c>
      <c r="K24" s="52">
        <v>54.43</v>
      </c>
      <c r="L24" s="53">
        <v>0</v>
      </c>
      <c r="M24" s="53">
        <v>0</v>
      </c>
      <c r="N24" s="53">
        <v>0</v>
      </c>
    </row>
    <row r="25" spans="1:19" x14ac:dyDescent="0.2">
      <c r="C25" s="87" t="s">
        <v>20</v>
      </c>
      <c r="D25" s="90">
        <f>SUM(F24,H24,J24,K24,M24,N24)</f>
        <v>431.61999999999995</v>
      </c>
      <c r="F25" s="51"/>
      <c r="G25" s="51"/>
      <c r="H25" s="51"/>
      <c r="I25" s="51"/>
      <c r="J25" s="51"/>
      <c r="K25" s="52"/>
      <c r="L25" s="51"/>
      <c r="M25" s="51"/>
      <c r="N25" s="51"/>
    </row>
    <row r="26" spans="1:19" x14ac:dyDescent="0.25">
      <c r="A26" s="49" t="s">
        <v>32</v>
      </c>
      <c r="C26" s="97" t="s">
        <v>141</v>
      </c>
      <c r="D26" s="49" t="s">
        <v>6</v>
      </c>
      <c r="E26" s="51">
        <v>0</v>
      </c>
      <c r="F26" s="52">
        <v>0</v>
      </c>
      <c r="G26" s="51">
        <v>1744</v>
      </c>
      <c r="H26" s="86">
        <v>163.71</v>
      </c>
      <c r="I26" s="53">
        <v>0</v>
      </c>
      <c r="J26" s="51">
        <v>13.03</v>
      </c>
      <c r="K26" s="51" t="s">
        <v>8</v>
      </c>
      <c r="L26" s="53">
        <v>0</v>
      </c>
      <c r="M26" s="53">
        <v>0</v>
      </c>
      <c r="N26" s="53">
        <v>0</v>
      </c>
    </row>
    <row r="27" spans="1:19" x14ac:dyDescent="0.25">
      <c r="C27" s="87" t="s">
        <v>20</v>
      </c>
      <c r="D27" s="90">
        <f>SUM(F26,H26,J26,K26)</f>
        <v>176.74</v>
      </c>
      <c r="F27" s="52"/>
      <c r="G27" s="51"/>
      <c r="H27" s="51"/>
      <c r="I27" s="51"/>
      <c r="J27" s="51"/>
      <c r="K27" s="51"/>
      <c r="L27" s="51"/>
      <c r="M27" s="51"/>
      <c r="N27" s="51"/>
    </row>
    <row r="28" spans="1:19" x14ac:dyDescent="0.25">
      <c r="A28" s="49" t="s">
        <v>36</v>
      </c>
      <c r="C28" s="97" t="s">
        <v>141</v>
      </c>
      <c r="D28" s="49" t="s">
        <v>6</v>
      </c>
      <c r="E28" s="51">
        <v>33</v>
      </c>
      <c r="F28" s="52">
        <v>137.69999999999999</v>
      </c>
      <c r="G28" s="51">
        <v>20400</v>
      </c>
      <c r="H28" s="52">
        <v>1699.22</v>
      </c>
      <c r="I28" s="53" t="s">
        <v>8</v>
      </c>
      <c r="J28" s="51">
        <v>77.23</v>
      </c>
      <c r="K28" s="51">
        <v>73.17</v>
      </c>
      <c r="L28" s="53">
        <v>0</v>
      </c>
      <c r="M28" s="53">
        <v>0</v>
      </c>
      <c r="N28" s="53">
        <v>0</v>
      </c>
    </row>
    <row r="29" spans="1:19" x14ac:dyDescent="0.2">
      <c r="C29" s="87" t="s">
        <v>20</v>
      </c>
      <c r="D29" s="88">
        <f>SUM(F28,H28,J28,K28,M28,N28)</f>
        <v>1987.3200000000002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19" x14ac:dyDescent="0.25">
      <c r="A30" s="49" t="s">
        <v>129</v>
      </c>
      <c r="C30" s="97" t="s">
        <v>141</v>
      </c>
      <c r="D30" s="49" t="s">
        <v>6</v>
      </c>
      <c r="E30" s="51">
        <v>1</v>
      </c>
      <c r="F30" s="52">
        <v>27.45</v>
      </c>
      <c r="G30" s="51">
        <v>218.27</v>
      </c>
      <c r="H30" s="52">
        <v>218.27</v>
      </c>
      <c r="I30" s="53">
        <v>0</v>
      </c>
      <c r="J30" s="51">
        <v>13.03</v>
      </c>
      <c r="K30" s="51">
        <v>35.69</v>
      </c>
      <c r="L30" s="53">
        <v>0</v>
      </c>
      <c r="M30" s="53">
        <v>0</v>
      </c>
      <c r="N30" s="53">
        <v>0</v>
      </c>
    </row>
    <row r="31" spans="1:19" x14ac:dyDescent="0.25">
      <c r="C31" s="87" t="s">
        <v>20</v>
      </c>
      <c r="D31" s="88">
        <f>SUM(F30,H30,J30,K30)</f>
        <v>294.44</v>
      </c>
      <c r="F31" s="51"/>
      <c r="G31" s="51"/>
      <c r="H31" s="51"/>
      <c r="I31" s="51"/>
      <c r="J31" s="51"/>
      <c r="K31" s="51"/>
      <c r="L31" s="51"/>
      <c r="M31" s="51"/>
      <c r="N31" s="51"/>
    </row>
    <row r="32" spans="1:19" x14ac:dyDescent="0.2">
      <c r="A32" s="49" t="s">
        <v>33</v>
      </c>
      <c r="C32" s="97" t="s">
        <v>141</v>
      </c>
      <c r="D32" s="49" t="s">
        <v>6</v>
      </c>
      <c r="E32" s="51">
        <v>7</v>
      </c>
      <c r="F32" s="52">
        <v>39.1</v>
      </c>
      <c r="G32" s="51">
        <v>2520</v>
      </c>
      <c r="H32" s="51">
        <v>221.43</v>
      </c>
      <c r="I32" s="53">
        <v>0</v>
      </c>
      <c r="J32" s="51">
        <v>21.59</v>
      </c>
      <c r="K32" s="86">
        <v>111.04</v>
      </c>
      <c r="L32" s="53">
        <v>0</v>
      </c>
      <c r="M32" s="53">
        <v>0</v>
      </c>
      <c r="N32" s="51">
        <v>6.76</v>
      </c>
    </row>
    <row r="33" spans="1:45" x14ac:dyDescent="0.25">
      <c r="C33" s="87" t="s">
        <v>20</v>
      </c>
      <c r="D33" s="90">
        <f>SUM(F32,H32,J32,K32,M32,N32)</f>
        <v>399.92</v>
      </c>
      <c r="F33" s="52"/>
      <c r="G33" s="51"/>
      <c r="H33" s="51"/>
      <c r="I33" s="51"/>
      <c r="J33" s="51"/>
      <c r="K33" s="51"/>
      <c r="L33" s="51"/>
      <c r="M33" s="51"/>
      <c r="N33" s="51"/>
    </row>
    <row r="34" spans="1:45" x14ac:dyDescent="0.25">
      <c r="A34" s="49" t="s">
        <v>34</v>
      </c>
      <c r="C34" s="97" t="s">
        <v>141</v>
      </c>
      <c r="D34" s="49" t="s">
        <v>6</v>
      </c>
      <c r="E34" s="51">
        <v>0</v>
      </c>
      <c r="F34" s="52">
        <v>27.45</v>
      </c>
      <c r="G34" s="51">
        <v>571</v>
      </c>
      <c r="H34" s="51">
        <v>74.680000000000007</v>
      </c>
      <c r="I34" s="53">
        <v>0</v>
      </c>
      <c r="J34" s="51">
        <v>13.03</v>
      </c>
      <c r="K34" s="51">
        <v>35.69</v>
      </c>
      <c r="L34" s="53">
        <v>0</v>
      </c>
      <c r="M34" s="53">
        <v>0</v>
      </c>
      <c r="N34" s="53">
        <v>0</v>
      </c>
    </row>
    <row r="35" spans="1:45" x14ac:dyDescent="0.25">
      <c r="C35" s="87" t="s">
        <v>20</v>
      </c>
      <c r="D35" s="90">
        <f>SUM(F34,H34,J34,K34,M34,N34)</f>
        <v>150.85000000000002</v>
      </c>
      <c r="F35" s="52"/>
      <c r="G35" s="51"/>
      <c r="H35" s="51"/>
      <c r="I35" s="51"/>
      <c r="J35" s="51"/>
      <c r="K35" s="51"/>
      <c r="L35" s="51"/>
      <c r="M35" s="51"/>
      <c r="N35" s="51"/>
    </row>
    <row r="36" spans="1:45" x14ac:dyDescent="0.25">
      <c r="A36" s="49" t="s">
        <v>35</v>
      </c>
      <c r="C36" s="97" t="s">
        <v>141</v>
      </c>
      <c r="D36" s="49" t="s">
        <v>6</v>
      </c>
      <c r="E36" s="77">
        <v>0</v>
      </c>
      <c r="F36" s="52">
        <v>27.45</v>
      </c>
      <c r="G36" s="51">
        <v>32</v>
      </c>
      <c r="H36" s="51">
        <v>19.82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</row>
    <row r="37" spans="1:45" x14ac:dyDescent="0.25">
      <c r="C37" s="87" t="s">
        <v>20</v>
      </c>
      <c r="D37" s="90">
        <f>SUM(F36,H36,J36,K36,M36,N36)</f>
        <v>47.269999999999996</v>
      </c>
      <c r="F37" s="52"/>
      <c r="G37" s="51"/>
      <c r="H37" s="51"/>
      <c r="I37" s="51"/>
      <c r="J37" s="51"/>
      <c r="K37" s="51"/>
      <c r="L37" s="51"/>
      <c r="M37" s="51"/>
      <c r="N37" s="51"/>
    </row>
    <row r="38" spans="1:45" x14ac:dyDescent="0.25">
      <c r="A38" s="49" t="s">
        <v>37</v>
      </c>
      <c r="C38" s="97" t="s">
        <v>141</v>
      </c>
      <c r="D38" s="49" t="s">
        <v>6</v>
      </c>
      <c r="E38" s="51">
        <v>3</v>
      </c>
      <c r="F38" s="52">
        <v>29.78</v>
      </c>
      <c r="G38" s="51">
        <v>3306</v>
      </c>
      <c r="H38" s="52">
        <v>413.44</v>
      </c>
      <c r="I38" s="53">
        <v>0</v>
      </c>
      <c r="J38" s="86">
        <v>13.03</v>
      </c>
      <c r="K38" s="53">
        <v>0</v>
      </c>
      <c r="L38" s="53">
        <v>0</v>
      </c>
      <c r="M38" s="53">
        <v>0</v>
      </c>
      <c r="N38" s="53">
        <v>0</v>
      </c>
    </row>
    <row r="39" spans="1:45" x14ac:dyDescent="0.25">
      <c r="C39" s="87" t="s">
        <v>20</v>
      </c>
      <c r="D39" s="90">
        <f>SUM(F38,H38,J38)</f>
        <v>456.25</v>
      </c>
      <c r="E39" s="49" t="s">
        <v>130</v>
      </c>
      <c r="F39" s="52"/>
      <c r="G39" s="51"/>
      <c r="H39" s="51"/>
      <c r="I39" s="51"/>
      <c r="J39" s="51" t="s">
        <v>130</v>
      </c>
      <c r="K39" s="51"/>
      <c r="L39" s="51"/>
      <c r="M39" s="51"/>
      <c r="N39" s="51"/>
    </row>
    <row r="40" spans="1:45" x14ac:dyDescent="0.25">
      <c r="A40" s="49" t="s">
        <v>38</v>
      </c>
      <c r="C40" s="97" t="s">
        <v>141</v>
      </c>
      <c r="D40" s="49" t="s">
        <v>6</v>
      </c>
      <c r="E40" s="53">
        <v>0</v>
      </c>
      <c r="F40" s="52">
        <v>0</v>
      </c>
      <c r="G40" s="53">
        <v>0</v>
      </c>
      <c r="H40" s="53">
        <v>0</v>
      </c>
      <c r="I40" s="53">
        <v>0</v>
      </c>
      <c r="J40" s="53">
        <v>0</v>
      </c>
      <c r="K40" s="51">
        <v>144.97999999999999</v>
      </c>
      <c r="L40" s="53">
        <v>0</v>
      </c>
      <c r="M40" s="53">
        <v>0</v>
      </c>
      <c r="N40" s="53">
        <v>0</v>
      </c>
    </row>
    <row r="41" spans="1:45" x14ac:dyDescent="0.25">
      <c r="C41" s="87" t="s">
        <v>20</v>
      </c>
      <c r="D41" s="90">
        <f>SUM(F40,H40,J40,K40,M40,N40)</f>
        <v>144.97999999999999</v>
      </c>
      <c r="F41" s="52"/>
      <c r="G41" s="51"/>
      <c r="H41" s="51"/>
      <c r="I41" s="51"/>
      <c r="J41" s="51"/>
      <c r="K41" s="51"/>
      <c r="L41" s="51"/>
      <c r="M41" s="51"/>
      <c r="N41" s="51"/>
    </row>
    <row r="42" spans="1:45" x14ac:dyDescent="0.25">
      <c r="A42" s="49" t="s">
        <v>39</v>
      </c>
      <c r="C42" s="97" t="s">
        <v>141</v>
      </c>
      <c r="D42" s="49" t="s">
        <v>6</v>
      </c>
      <c r="E42" s="53">
        <v>0</v>
      </c>
      <c r="F42" s="52">
        <v>0</v>
      </c>
      <c r="G42" s="53">
        <v>0</v>
      </c>
      <c r="H42" s="53">
        <v>0</v>
      </c>
      <c r="I42" s="53">
        <v>0</v>
      </c>
      <c r="J42" s="51">
        <v>13.03</v>
      </c>
      <c r="K42" s="53">
        <v>0</v>
      </c>
      <c r="L42" s="53">
        <v>0</v>
      </c>
      <c r="M42" s="53">
        <v>0</v>
      </c>
      <c r="N42" s="53">
        <v>0</v>
      </c>
    </row>
    <row r="43" spans="1:45" x14ac:dyDescent="0.25">
      <c r="C43" s="87" t="s">
        <v>20</v>
      </c>
      <c r="D43" s="90">
        <f>J42</f>
        <v>13.03</v>
      </c>
      <c r="F43" s="52"/>
      <c r="G43" s="51"/>
      <c r="H43" s="51"/>
      <c r="I43" s="51"/>
      <c r="J43" s="51"/>
      <c r="K43" s="51"/>
      <c r="L43" s="51"/>
      <c r="M43" s="51"/>
      <c r="N43" s="51"/>
    </row>
    <row r="44" spans="1:45" x14ac:dyDescent="0.25">
      <c r="A44" s="49" t="s">
        <v>40</v>
      </c>
      <c r="C44" s="97" t="s">
        <v>141</v>
      </c>
      <c r="D44" s="49" t="s">
        <v>6</v>
      </c>
      <c r="E44" s="53">
        <v>0</v>
      </c>
      <c r="F44" s="52">
        <v>0</v>
      </c>
      <c r="G44" s="53">
        <v>0</v>
      </c>
      <c r="H44" s="53">
        <v>0</v>
      </c>
      <c r="I44" s="53">
        <v>0</v>
      </c>
      <c r="J44" s="51">
        <v>13.03</v>
      </c>
      <c r="K44" s="53">
        <v>0</v>
      </c>
      <c r="L44" s="53">
        <v>0</v>
      </c>
      <c r="M44" s="53">
        <v>0</v>
      </c>
      <c r="N44" s="53">
        <v>0</v>
      </c>
    </row>
    <row r="45" spans="1:45" x14ac:dyDescent="0.25">
      <c r="C45" s="87" t="s">
        <v>20</v>
      </c>
      <c r="D45" s="90">
        <f>J44</f>
        <v>13.03</v>
      </c>
      <c r="F45" s="52"/>
      <c r="G45" s="51"/>
      <c r="H45" s="51"/>
      <c r="I45" s="51"/>
      <c r="J45" s="51"/>
      <c r="K45" s="51"/>
      <c r="L45" s="51"/>
      <c r="M45" s="51"/>
      <c r="N45" s="51"/>
    </row>
    <row r="46" spans="1:45" x14ac:dyDescent="0.25">
      <c r="C46" s="54" t="s">
        <v>41</v>
      </c>
      <c r="D46" s="78">
        <f>SUM(D7,D9,D11,D13,D15,D17,D19,D21,D23,D25,D29,D27,D31,D33,D35,D37,D39,D41,D43,D45)</f>
        <v>9506.6600000000017</v>
      </c>
      <c r="F46" s="52"/>
      <c r="G46" s="51"/>
      <c r="H46" s="51"/>
      <c r="I46" s="51"/>
      <c r="J46" s="51"/>
      <c r="K46" s="51"/>
      <c r="L46" s="51"/>
      <c r="M46" s="51"/>
      <c r="N46" s="51"/>
    </row>
    <row r="47" spans="1:45" x14ac:dyDescent="0.25">
      <c r="A47" s="72"/>
      <c r="B47" s="72"/>
      <c r="C47" s="72"/>
      <c r="D47" s="73"/>
      <c r="E47" s="74"/>
      <c r="F47" s="79"/>
      <c r="G47" s="75"/>
      <c r="H47" s="75"/>
      <c r="I47" s="75"/>
      <c r="J47" s="75"/>
      <c r="K47" s="75"/>
      <c r="L47" s="75"/>
      <c r="M47" s="75"/>
      <c r="N47" s="75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</row>
    <row r="48" spans="1:45" x14ac:dyDescent="0.25">
      <c r="E48" s="51"/>
      <c r="F48" s="52"/>
      <c r="G48" s="51"/>
      <c r="H48" s="51"/>
      <c r="I48" s="51"/>
      <c r="J48" s="51"/>
      <c r="K48" s="51"/>
      <c r="L48" s="51"/>
      <c r="M48" s="51"/>
      <c r="N48" s="51"/>
    </row>
    <row r="49" spans="1:14" x14ac:dyDescent="0.25">
      <c r="A49" s="49" t="s">
        <v>24</v>
      </c>
      <c r="C49" s="97" t="s">
        <v>136</v>
      </c>
      <c r="D49" s="49" t="s">
        <v>17</v>
      </c>
      <c r="E49" s="51">
        <v>15</v>
      </c>
      <c r="F49" s="52">
        <v>23</v>
      </c>
      <c r="G49" s="51">
        <v>1401</v>
      </c>
      <c r="H49" s="51">
        <v>101.74</v>
      </c>
      <c r="I49" s="99">
        <v>76.489999999999995</v>
      </c>
      <c r="J49" s="51">
        <v>25.75</v>
      </c>
      <c r="K49" s="52">
        <v>51.55</v>
      </c>
      <c r="L49" s="53"/>
      <c r="M49" s="52">
        <v>1</v>
      </c>
      <c r="N49" s="53">
        <v>0</v>
      </c>
    </row>
    <row r="50" spans="1:14" x14ac:dyDescent="0.25">
      <c r="C50" s="87" t="s">
        <v>20</v>
      </c>
      <c r="D50" s="90">
        <f>SUM(F49,H49,I49,J49,K49,M49)</f>
        <v>279.52999999999997</v>
      </c>
      <c r="F50" s="52" t="s">
        <v>8</v>
      </c>
      <c r="G50" s="51" t="s">
        <v>8</v>
      </c>
      <c r="H50" s="51"/>
      <c r="I50" s="51"/>
      <c r="J50" s="51"/>
      <c r="K50" s="51"/>
      <c r="L50" s="51"/>
      <c r="M50" s="51"/>
      <c r="N50" s="51"/>
    </row>
    <row r="51" spans="1:14" x14ac:dyDescent="0.25">
      <c r="A51" s="49" t="s">
        <v>23</v>
      </c>
      <c r="C51" s="97" t="s">
        <v>136</v>
      </c>
      <c r="D51" s="49" t="s">
        <v>17</v>
      </c>
      <c r="E51" s="51">
        <v>22</v>
      </c>
      <c r="F51" s="52">
        <v>23</v>
      </c>
      <c r="G51" s="51">
        <v>1412</v>
      </c>
      <c r="H51" s="51">
        <v>102.19</v>
      </c>
      <c r="I51" s="99">
        <v>77.099999999999994</v>
      </c>
      <c r="J51" s="51">
        <v>25.75</v>
      </c>
      <c r="K51" s="52">
        <v>51.55</v>
      </c>
      <c r="L51" s="52">
        <v>1.5</v>
      </c>
      <c r="M51" s="52">
        <v>1</v>
      </c>
      <c r="N51" s="53">
        <v>0</v>
      </c>
    </row>
    <row r="52" spans="1:14" x14ac:dyDescent="0.25">
      <c r="C52" s="87" t="s">
        <v>20</v>
      </c>
      <c r="D52" s="90">
        <f>SUM(F51,H51,I51,J51,K51,L51,M51)</f>
        <v>282.08999999999997</v>
      </c>
      <c r="F52" s="52" t="s">
        <v>8</v>
      </c>
      <c r="G52" s="51"/>
      <c r="H52" s="51"/>
      <c r="I52" s="51"/>
      <c r="J52" s="51"/>
      <c r="K52" s="51"/>
      <c r="L52" s="51"/>
      <c r="M52" s="51"/>
      <c r="N52" s="51"/>
    </row>
    <row r="53" spans="1:14" x14ac:dyDescent="0.25">
      <c r="A53" s="49" t="s">
        <v>22</v>
      </c>
      <c r="C53" s="97" t="s">
        <v>136</v>
      </c>
      <c r="D53" s="49" t="s">
        <v>17</v>
      </c>
      <c r="E53" s="53">
        <v>0</v>
      </c>
      <c r="F53" s="52">
        <v>0</v>
      </c>
      <c r="G53" s="51">
        <v>1886</v>
      </c>
      <c r="H53" s="86">
        <v>121.38</v>
      </c>
      <c r="I53" s="86">
        <v>102.98</v>
      </c>
      <c r="J53" s="53"/>
      <c r="K53" s="86">
        <v>2702.8</v>
      </c>
      <c r="L53" s="53">
        <v>0</v>
      </c>
      <c r="M53" s="53">
        <v>0</v>
      </c>
      <c r="N53" s="53">
        <v>0</v>
      </c>
    </row>
    <row r="54" spans="1:14" x14ac:dyDescent="0.25">
      <c r="C54" s="87" t="s">
        <v>20</v>
      </c>
      <c r="D54" s="88">
        <f>SUM(H53,I53,K53,L53,M53)</f>
        <v>2927.1600000000003</v>
      </c>
      <c r="F54" s="52" t="s">
        <v>8</v>
      </c>
      <c r="G54" s="51"/>
      <c r="H54" s="51"/>
      <c r="I54" s="51"/>
      <c r="J54" s="51"/>
      <c r="K54" s="51"/>
      <c r="L54" s="51"/>
      <c r="M54" s="51"/>
      <c r="N54" s="51"/>
    </row>
    <row r="55" spans="1:14" x14ac:dyDescent="0.25">
      <c r="C55" s="54" t="s">
        <v>41</v>
      </c>
      <c r="D55" s="78">
        <f>SUM(D50,D52,D54)</f>
        <v>3488.78</v>
      </c>
      <c r="F55" s="52"/>
      <c r="G55" s="51"/>
      <c r="H55" s="51"/>
      <c r="I55" s="51"/>
      <c r="J55" s="51"/>
      <c r="K55" s="51"/>
      <c r="L55" s="51"/>
      <c r="M55" s="51"/>
      <c r="N55" s="51"/>
    </row>
    <row r="56" spans="1:14" x14ac:dyDescent="0.25">
      <c r="D56" s="54"/>
      <c r="E56" s="55"/>
      <c r="F56" s="52"/>
      <c r="G56" s="51"/>
      <c r="H56" s="51"/>
      <c r="I56" s="51"/>
      <c r="J56" s="51"/>
      <c r="K56" s="51"/>
      <c r="L56" s="51"/>
      <c r="M56" s="51"/>
      <c r="N56" s="51"/>
    </row>
    <row r="57" spans="1:14" x14ac:dyDescent="0.25">
      <c r="A57" s="50" t="s">
        <v>47</v>
      </c>
      <c r="C57" s="97" t="s">
        <v>138</v>
      </c>
      <c r="D57" s="49" t="s">
        <v>49</v>
      </c>
      <c r="E57" s="53">
        <v>0</v>
      </c>
      <c r="F57" s="53">
        <v>0</v>
      </c>
      <c r="G57" s="77">
        <v>12</v>
      </c>
      <c r="H57" s="52">
        <v>24.31</v>
      </c>
      <c r="I57" s="51"/>
      <c r="J57" s="51"/>
      <c r="K57" s="51"/>
      <c r="L57" s="51"/>
      <c r="M57" s="51"/>
      <c r="N57" s="51"/>
    </row>
    <row r="58" spans="1:14" x14ac:dyDescent="0.25">
      <c r="A58" s="50"/>
      <c r="B58" s="49">
        <v>-2655800</v>
      </c>
      <c r="E58" s="100" t="s">
        <v>8</v>
      </c>
      <c r="F58" s="100" t="s">
        <v>8</v>
      </c>
      <c r="G58" s="77"/>
      <c r="H58" s="52"/>
      <c r="I58" s="51"/>
      <c r="J58" s="51"/>
      <c r="K58" s="51"/>
      <c r="L58" s="51"/>
      <c r="M58" s="51"/>
      <c r="N58" s="51"/>
    </row>
    <row r="59" spans="1:14" x14ac:dyDescent="0.25">
      <c r="A59" s="49" t="s">
        <v>38</v>
      </c>
      <c r="C59" s="97" t="s">
        <v>138</v>
      </c>
      <c r="D59" s="49" t="s">
        <v>49</v>
      </c>
      <c r="E59" s="53">
        <v>0</v>
      </c>
      <c r="F59" s="53">
        <v>0</v>
      </c>
      <c r="G59" s="77">
        <v>4541</v>
      </c>
      <c r="H59" s="52">
        <v>518.54</v>
      </c>
      <c r="I59" s="51"/>
      <c r="J59" s="51"/>
      <c r="K59" s="51"/>
      <c r="L59" s="51"/>
      <c r="M59" s="51"/>
      <c r="N59" s="51"/>
    </row>
    <row r="60" spans="1:14" x14ac:dyDescent="0.25">
      <c r="B60" s="49">
        <v>-11486800</v>
      </c>
      <c r="E60" s="100" t="s">
        <v>8</v>
      </c>
      <c r="F60" s="100" t="s">
        <v>8</v>
      </c>
      <c r="G60" s="77" t="s">
        <v>8</v>
      </c>
      <c r="H60" s="52"/>
      <c r="I60" s="51"/>
      <c r="J60" s="51"/>
      <c r="K60" s="51"/>
      <c r="L60" s="51"/>
      <c r="M60" s="51"/>
      <c r="N60" s="51"/>
    </row>
    <row r="61" spans="1:14" x14ac:dyDescent="0.25">
      <c r="A61" s="49" t="s">
        <v>42</v>
      </c>
      <c r="C61" s="97" t="s">
        <v>138</v>
      </c>
      <c r="D61" s="49" t="s">
        <v>49</v>
      </c>
      <c r="E61" s="53">
        <v>0</v>
      </c>
      <c r="F61" s="53">
        <v>0</v>
      </c>
      <c r="G61" s="77">
        <v>1640</v>
      </c>
      <c r="H61" s="52">
        <v>235.17</v>
      </c>
      <c r="I61" s="51"/>
      <c r="J61" s="51"/>
      <c r="K61" s="51"/>
      <c r="L61" s="51"/>
      <c r="M61" s="51"/>
      <c r="N61" s="51"/>
    </row>
    <row r="62" spans="1:14" x14ac:dyDescent="0.25">
      <c r="B62" s="49">
        <v>-1181400</v>
      </c>
      <c r="E62" s="100"/>
      <c r="F62" s="100"/>
      <c r="G62" s="77"/>
      <c r="H62" s="52"/>
      <c r="I62" s="51"/>
      <c r="J62" s="51"/>
      <c r="K62" s="51"/>
      <c r="L62" s="51"/>
      <c r="M62" s="51"/>
      <c r="N62" s="51"/>
    </row>
    <row r="63" spans="1:14" x14ac:dyDescent="0.25">
      <c r="A63" s="49" t="s">
        <v>43</v>
      </c>
      <c r="C63" s="97" t="s">
        <v>138</v>
      </c>
      <c r="D63" s="49" t="s">
        <v>49</v>
      </c>
      <c r="E63" s="53">
        <v>0</v>
      </c>
      <c r="F63" s="53">
        <v>0</v>
      </c>
      <c r="G63" s="77">
        <v>1870</v>
      </c>
      <c r="H63" s="52">
        <v>227.07</v>
      </c>
      <c r="I63" s="51"/>
      <c r="J63" s="51"/>
      <c r="K63" s="51"/>
      <c r="L63" s="51"/>
      <c r="M63" s="51"/>
      <c r="N63" s="51"/>
    </row>
    <row r="64" spans="1:14" x14ac:dyDescent="0.25">
      <c r="B64" s="49">
        <v>-13305800</v>
      </c>
      <c r="C64" s="49" t="s">
        <v>8</v>
      </c>
      <c r="E64" s="100" t="s">
        <v>8</v>
      </c>
      <c r="F64" s="100" t="s">
        <v>8</v>
      </c>
      <c r="G64" s="77"/>
      <c r="H64" s="52"/>
      <c r="I64" s="51"/>
      <c r="J64" s="51"/>
      <c r="K64" s="51"/>
      <c r="L64" s="51"/>
      <c r="M64" s="51"/>
      <c r="N64" s="51"/>
    </row>
    <row r="65" spans="1:14" x14ac:dyDescent="0.25">
      <c r="A65" s="49" t="s">
        <v>44</v>
      </c>
      <c r="C65" s="97" t="s">
        <v>138</v>
      </c>
      <c r="D65" s="49" t="s">
        <v>49</v>
      </c>
      <c r="E65" s="53">
        <v>0</v>
      </c>
      <c r="F65" s="53">
        <v>0</v>
      </c>
      <c r="G65" s="77">
        <v>359</v>
      </c>
      <c r="H65" s="52">
        <v>62.18</v>
      </c>
      <c r="I65" s="51"/>
      <c r="J65" s="51"/>
      <c r="K65" s="51"/>
      <c r="L65" s="51"/>
      <c r="M65" s="51"/>
      <c r="N65" s="51"/>
    </row>
    <row r="66" spans="1:14" x14ac:dyDescent="0.25">
      <c r="B66" s="49">
        <v>-136330800</v>
      </c>
      <c r="C66" s="97"/>
      <c r="E66" s="100"/>
      <c r="F66" s="100"/>
      <c r="G66" s="77"/>
      <c r="H66" s="52"/>
      <c r="I66" s="51"/>
      <c r="J66" s="51"/>
      <c r="K66" s="51"/>
      <c r="L66" s="51"/>
      <c r="M66" s="51"/>
      <c r="N66" s="51"/>
    </row>
    <row r="67" spans="1:14" x14ac:dyDescent="0.25">
      <c r="A67" s="49" t="s">
        <v>45</v>
      </c>
      <c r="C67" s="97" t="s">
        <v>138</v>
      </c>
      <c r="D67" s="49" t="s">
        <v>49</v>
      </c>
      <c r="E67" s="53">
        <v>0</v>
      </c>
      <c r="F67" s="53">
        <v>0</v>
      </c>
      <c r="G67" s="77">
        <v>5880</v>
      </c>
      <c r="H67" s="52">
        <v>1123.8</v>
      </c>
      <c r="I67" s="51"/>
      <c r="J67" s="51"/>
      <c r="K67" s="51"/>
      <c r="L67" s="51"/>
      <c r="M67" s="51"/>
      <c r="N67" s="51"/>
    </row>
    <row r="68" spans="1:14" x14ac:dyDescent="0.25">
      <c r="B68" s="49">
        <v>-136363000</v>
      </c>
      <c r="E68" s="100"/>
      <c r="F68" s="100"/>
      <c r="G68" s="77"/>
      <c r="H68" s="52"/>
      <c r="I68" s="51"/>
      <c r="J68" s="51"/>
      <c r="K68" s="51"/>
      <c r="L68" s="51"/>
      <c r="M68" s="51"/>
      <c r="N68" s="51"/>
    </row>
    <row r="69" spans="1:14" x14ac:dyDescent="0.25">
      <c r="A69" s="49" t="s">
        <v>46</v>
      </c>
      <c r="C69" s="97" t="s">
        <v>138</v>
      </c>
      <c r="D69" s="49" t="s">
        <v>49</v>
      </c>
      <c r="E69" s="53">
        <v>0</v>
      </c>
      <c r="F69" s="53">
        <v>0</v>
      </c>
      <c r="G69" s="77">
        <v>1638</v>
      </c>
      <c r="H69" s="52">
        <v>207.09</v>
      </c>
      <c r="I69" s="51"/>
      <c r="J69" s="51"/>
      <c r="K69" s="51"/>
      <c r="L69" s="51"/>
      <c r="M69" s="51"/>
      <c r="N69" s="51"/>
    </row>
    <row r="70" spans="1:14" x14ac:dyDescent="0.25">
      <c r="B70" s="49">
        <v>-136379300</v>
      </c>
      <c r="C70" s="49" t="s">
        <v>8</v>
      </c>
      <c r="E70" s="100" t="s">
        <v>8</v>
      </c>
      <c r="F70" s="100" t="s">
        <v>8</v>
      </c>
      <c r="G70" s="77"/>
      <c r="H70" s="52"/>
      <c r="I70" s="51"/>
      <c r="J70" s="51"/>
      <c r="K70" s="51"/>
      <c r="L70" s="51"/>
      <c r="M70" s="51"/>
      <c r="N70" s="51"/>
    </row>
    <row r="71" spans="1:14" x14ac:dyDescent="0.25">
      <c r="A71" s="49" t="s">
        <v>44</v>
      </c>
      <c r="C71" s="97" t="s">
        <v>138</v>
      </c>
      <c r="D71" s="49" t="s">
        <v>49</v>
      </c>
      <c r="E71" s="53">
        <v>0</v>
      </c>
      <c r="F71" s="53">
        <v>0</v>
      </c>
      <c r="G71" s="77">
        <v>103</v>
      </c>
      <c r="H71" s="52">
        <v>34.24</v>
      </c>
      <c r="I71" s="51"/>
      <c r="J71" s="51"/>
      <c r="K71" s="51"/>
      <c r="L71" s="51"/>
      <c r="M71" s="51"/>
      <c r="N71" s="51"/>
    </row>
    <row r="72" spans="1:14" x14ac:dyDescent="0.25">
      <c r="B72" s="49">
        <v>-136931900</v>
      </c>
      <c r="C72" s="97"/>
      <c r="E72" s="100" t="s">
        <v>8</v>
      </c>
      <c r="F72" s="100" t="s">
        <v>8</v>
      </c>
      <c r="G72" s="77"/>
      <c r="H72" s="52"/>
      <c r="I72" s="51"/>
      <c r="J72" s="51"/>
      <c r="K72" s="51"/>
      <c r="L72" s="51"/>
      <c r="M72" s="51"/>
      <c r="N72" s="51"/>
    </row>
    <row r="73" spans="1:14" x14ac:dyDescent="0.25">
      <c r="A73" s="49" t="s">
        <v>44</v>
      </c>
      <c r="C73" s="97" t="s">
        <v>138</v>
      </c>
      <c r="D73" s="49" t="s">
        <v>49</v>
      </c>
      <c r="E73" s="53">
        <v>0</v>
      </c>
      <c r="F73" s="53">
        <v>0</v>
      </c>
      <c r="G73" s="77">
        <v>101</v>
      </c>
      <c r="H73" s="52">
        <v>34.020000000000003</v>
      </c>
      <c r="I73" s="51"/>
      <c r="J73" s="51"/>
      <c r="K73" s="51"/>
      <c r="L73" s="51"/>
      <c r="M73" s="51"/>
      <c r="N73" s="51"/>
    </row>
    <row r="74" spans="1:14" x14ac:dyDescent="0.25">
      <c r="B74" s="49">
        <v>-136932000</v>
      </c>
      <c r="C74" s="49" t="s">
        <v>8</v>
      </c>
      <c r="E74" s="100" t="s">
        <v>8</v>
      </c>
      <c r="F74" s="100" t="s">
        <v>8</v>
      </c>
      <c r="G74" s="77"/>
      <c r="H74" s="52"/>
      <c r="I74" s="51"/>
      <c r="J74" s="51"/>
      <c r="K74" s="51"/>
      <c r="L74" s="51"/>
      <c r="M74" s="51"/>
      <c r="N74" s="51"/>
    </row>
    <row r="75" spans="1:14" x14ac:dyDescent="0.25">
      <c r="A75" s="49" t="s">
        <v>44</v>
      </c>
      <c r="C75" s="97" t="s">
        <v>138</v>
      </c>
      <c r="D75" s="49" t="s">
        <v>49</v>
      </c>
      <c r="E75" s="53"/>
      <c r="F75" s="53"/>
      <c r="G75" s="77">
        <v>213</v>
      </c>
      <c r="H75" s="52">
        <v>57.16</v>
      </c>
      <c r="I75" s="51"/>
      <c r="J75" s="51"/>
      <c r="K75" s="51"/>
      <c r="L75" s="51"/>
      <c r="M75" s="51"/>
      <c r="N75" s="51"/>
    </row>
    <row r="76" spans="1:14" x14ac:dyDescent="0.25">
      <c r="B76" s="49">
        <v>-136932100</v>
      </c>
      <c r="C76" s="97"/>
      <c r="E76" s="53"/>
      <c r="F76" s="52"/>
      <c r="G76" s="77"/>
      <c r="H76" s="52"/>
      <c r="I76" s="51"/>
      <c r="J76" s="51"/>
      <c r="K76" s="51"/>
      <c r="L76" s="51"/>
      <c r="M76" s="51"/>
      <c r="N76" s="51"/>
    </row>
    <row r="77" spans="1:14" x14ac:dyDescent="0.25">
      <c r="C77" s="54" t="s">
        <v>41</v>
      </c>
      <c r="D77" s="78">
        <f>SUM(H57:H75)</f>
        <v>2523.5799999999995</v>
      </c>
      <c r="F77" s="52"/>
      <c r="G77" s="51"/>
      <c r="H77" s="51"/>
      <c r="I77" s="51"/>
      <c r="J77" s="51"/>
      <c r="K77" s="51"/>
      <c r="L77" s="51"/>
      <c r="M77" s="51"/>
      <c r="N77" s="51"/>
    </row>
    <row r="78" spans="1:14" x14ac:dyDescent="0.25">
      <c r="E78" s="51"/>
      <c r="F78" s="52"/>
      <c r="G78" s="51"/>
      <c r="H78" s="51"/>
      <c r="I78" s="51"/>
      <c r="J78" s="51"/>
      <c r="K78" s="51"/>
      <c r="L78" s="51"/>
      <c r="M78" s="51"/>
      <c r="N78" s="51"/>
    </row>
    <row r="79" spans="1:14" x14ac:dyDescent="0.25">
      <c r="A79" s="49" t="s">
        <v>42</v>
      </c>
      <c r="C79" s="97" t="s">
        <v>137</v>
      </c>
      <c r="D79" s="49" t="s">
        <v>51</v>
      </c>
      <c r="E79" s="51">
        <v>1380</v>
      </c>
      <c r="F79" s="52">
        <v>40.76</v>
      </c>
      <c r="G79" s="51"/>
      <c r="H79" s="51"/>
      <c r="I79" s="51"/>
      <c r="J79" s="51"/>
      <c r="K79" s="51"/>
      <c r="L79" s="51"/>
      <c r="M79" s="51"/>
      <c r="N79" s="51"/>
    </row>
    <row r="80" spans="1:14" x14ac:dyDescent="0.25">
      <c r="A80" s="49" t="s">
        <v>38</v>
      </c>
      <c r="C80" s="97" t="s">
        <v>137</v>
      </c>
      <c r="D80" s="49" t="s">
        <v>51</v>
      </c>
      <c r="E80" s="51">
        <v>370</v>
      </c>
      <c r="F80" s="52">
        <v>172.62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</row>
    <row r="81" spans="1:20" x14ac:dyDescent="0.25">
      <c r="A81" s="49" t="s">
        <v>45</v>
      </c>
      <c r="C81" s="97" t="s">
        <v>137</v>
      </c>
      <c r="D81" s="49" t="s">
        <v>51</v>
      </c>
      <c r="E81" s="51">
        <v>40</v>
      </c>
      <c r="F81" s="52">
        <v>171.04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</row>
    <row r="82" spans="1:20" x14ac:dyDescent="0.25">
      <c r="C82" s="49" t="s">
        <v>8</v>
      </c>
      <c r="E82" s="51" t="s">
        <v>8</v>
      </c>
      <c r="F82" s="52"/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</row>
    <row r="83" spans="1:20" x14ac:dyDescent="0.25">
      <c r="C83" s="54" t="s">
        <v>41</v>
      </c>
      <c r="D83" s="51"/>
      <c r="E83" s="101">
        <f>SUM(F79:F81)</f>
        <v>384.41999999999996</v>
      </c>
      <c r="F83" s="102"/>
      <c r="G83" s="51"/>
      <c r="H83" s="51"/>
      <c r="I83" s="51"/>
      <c r="J83" s="51"/>
      <c r="K83" s="51"/>
      <c r="L83" s="51"/>
      <c r="M83" s="51"/>
      <c r="N83" s="51"/>
    </row>
    <row r="84" spans="1:20" x14ac:dyDescent="0.25">
      <c r="D84" s="54"/>
      <c r="E84" s="51"/>
      <c r="F84" s="76"/>
      <c r="G84" s="51"/>
      <c r="H84" s="51"/>
      <c r="I84" s="51"/>
      <c r="J84" s="51"/>
      <c r="K84" s="51"/>
      <c r="L84" s="51"/>
      <c r="M84" s="51"/>
      <c r="N84" s="51"/>
    </row>
    <row r="85" spans="1:20" ht="9.6" customHeight="1" x14ac:dyDescent="0.25">
      <c r="E85" s="51"/>
      <c r="F85" s="52"/>
      <c r="G85" s="51"/>
      <c r="H85" s="51"/>
      <c r="I85" s="51"/>
      <c r="J85" s="51"/>
      <c r="K85" s="51"/>
      <c r="L85" s="51"/>
      <c r="M85" s="51"/>
      <c r="N85" s="51"/>
    </row>
    <row r="86" spans="1:20" x14ac:dyDescent="0.25">
      <c r="A86" s="85" t="s">
        <v>54</v>
      </c>
      <c r="B86" s="85"/>
      <c r="C86" s="103" t="s">
        <v>136</v>
      </c>
      <c r="D86" s="85" t="s">
        <v>56</v>
      </c>
      <c r="E86" s="51">
        <v>27</v>
      </c>
      <c r="F86" s="52">
        <v>101</v>
      </c>
      <c r="G86" s="51">
        <v>2033</v>
      </c>
      <c r="H86" s="104">
        <v>216.97</v>
      </c>
      <c r="I86" s="105">
        <v>0</v>
      </c>
      <c r="J86" s="52">
        <v>75.400000000000006</v>
      </c>
      <c r="K86" s="86">
        <v>45.85</v>
      </c>
      <c r="L86" s="53">
        <v>0</v>
      </c>
      <c r="M86" s="53" t="s">
        <v>125</v>
      </c>
      <c r="N86" s="53" t="s">
        <v>125</v>
      </c>
    </row>
    <row r="87" spans="1:20" x14ac:dyDescent="0.25">
      <c r="A87" s="85"/>
      <c r="B87" s="85"/>
      <c r="C87" s="106" t="s">
        <v>20</v>
      </c>
      <c r="D87" s="107">
        <f>SUM(F86,H86,J86,K86)</f>
        <v>439.22</v>
      </c>
      <c r="F87" s="102"/>
      <c r="G87" s="51"/>
      <c r="H87" s="87"/>
      <c r="I87" s="87"/>
      <c r="J87" s="51"/>
      <c r="K87" s="51"/>
      <c r="L87" s="51"/>
      <c r="M87" s="51"/>
      <c r="N87" s="51"/>
    </row>
    <row r="88" spans="1:20" x14ac:dyDescent="0.25">
      <c r="A88" s="85" t="s">
        <v>22</v>
      </c>
      <c r="B88" s="85"/>
      <c r="C88" s="103" t="s">
        <v>136</v>
      </c>
      <c r="D88" s="85" t="s">
        <v>56</v>
      </c>
      <c r="E88" s="51">
        <v>0</v>
      </c>
      <c r="F88" s="52">
        <v>24</v>
      </c>
      <c r="G88" s="51">
        <v>1979</v>
      </c>
      <c r="H88" s="104">
        <v>211.45</v>
      </c>
      <c r="I88" s="105" t="s">
        <v>131</v>
      </c>
      <c r="J88" s="52">
        <v>25</v>
      </c>
      <c r="K88" s="52">
        <v>183.11</v>
      </c>
      <c r="L88" s="53" t="s">
        <v>125</v>
      </c>
      <c r="M88" s="53" t="s">
        <v>125</v>
      </c>
      <c r="N88" s="53" t="s">
        <v>125</v>
      </c>
    </row>
    <row r="89" spans="1:20" x14ac:dyDescent="0.25">
      <c r="A89" s="85"/>
      <c r="B89" s="85"/>
      <c r="C89" s="103"/>
      <c r="D89" s="107">
        <f>SUM(F88,H88,J88,K88)</f>
        <v>443.56</v>
      </c>
      <c r="F89" s="102"/>
      <c r="G89" s="51"/>
      <c r="H89" s="51"/>
      <c r="I89" s="51"/>
      <c r="J89" s="51"/>
      <c r="K89" s="51"/>
      <c r="L89" s="51"/>
      <c r="M89" s="51"/>
      <c r="N89" s="51"/>
    </row>
    <row r="90" spans="1:20" x14ac:dyDescent="0.25">
      <c r="A90" s="85" t="s">
        <v>57</v>
      </c>
      <c r="B90" s="85"/>
      <c r="C90" s="103" t="s">
        <v>136</v>
      </c>
      <c r="D90" s="85" t="s">
        <v>56</v>
      </c>
      <c r="E90" s="53" t="s">
        <v>125</v>
      </c>
      <c r="F90" s="52" t="s">
        <v>125</v>
      </c>
      <c r="G90" s="51">
        <v>42</v>
      </c>
      <c r="H90" s="86">
        <v>13.29</v>
      </c>
      <c r="I90" s="53" t="s">
        <v>125</v>
      </c>
      <c r="J90" s="53" t="s">
        <v>125</v>
      </c>
      <c r="K90" s="53" t="s">
        <v>125</v>
      </c>
      <c r="L90" s="53" t="s">
        <v>125</v>
      </c>
      <c r="M90" s="53" t="s">
        <v>125</v>
      </c>
      <c r="N90" s="53" t="s">
        <v>125</v>
      </c>
    </row>
    <row r="91" spans="1:20" x14ac:dyDescent="0.25">
      <c r="C91" s="87" t="s">
        <v>20</v>
      </c>
      <c r="D91" s="108">
        <f>SUM(H90)</f>
        <v>13.29</v>
      </c>
      <c r="F91" s="102"/>
      <c r="G91" s="51"/>
      <c r="H91" s="51"/>
      <c r="I91" s="51"/>
      <c r="J91" s="51"/>
      <c r="K91" s="51"/>
      <c r="L91" s="51"/>
      <c r="M91" s="51"/>
      <c r="N91" s="51"/>
    </row>
    <row r="92" spans="1:20" ht="13.8" x14ac:dyDescent="0.4">
      <c r="C92" s="54" t="s">
        <v>41</v>
      </c>
      <c r="E92" s="89">
        <f>SUM(D87:D91)</f>
        <v>896.06999999999994</v>
      </c>
      <c r="F92" s="52"/>
      <c r="G92" s="51"/>
      <c r="H92" s="51"/>
      <c r="I92" s="51"/>
      <c r="J92" s="51"/>
      <c r="K92" s="51"/>
      <c r="L92" s="51"/>
      <c r="M92" s="51"/>
      <c r="N92" s="51"/>
    </row>
    <row r="93" spans="1:20" x14ac:dyDescent="0.25">
      <c r="C93" s="49" t="s">
        <v>8</v>
      </c>
      <c r="E93" s="51"/>
      <c r="F93" s="52"/>
      <c r="G93" s="51"/>
      <c r="H93" s="51"/>
      <c r="I93" s="51"/>
      <c r="J93" s="51"/>
      <c r="K93" s="51"/>
      <c r="L93" s="51"/>
      <c r="M93" s="51"/>
      <c r="N93" s="51" t="s">
        <v>8</v>
      </c>
    </row>
    <row r="94" spans="1:20" x14ac:dyDescent="0.25">
      <c r="A94" s="49" t="s">
        <v>22</v>
      </c>
      <c r="C94" s="97" t="s">
        <v>133</v>
      </c>
      <c r="D94" s="49" t="s">
        <v>58</v>
      </c>
      <c r="E94" s="53">
        <v>0</v>
      </c>
      <c r="F94" s="52" t="s">
        <v>8</v>
      </c>
      <c r="G94" s="51">
        <v>1685</v>
      </c>
      <c r="H94" s="59">
        <v>196.26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T94" s="49" t="s">
        <v>140</v>
      </c>
    </row>
    <row r="95" spans="1:20" ht="12.6" customHeight="1" x14ac:dyDescent="0.25">
      <c r="A95" s="49" t="s">
        <v>60</v>
      </c>
      <c r="C95" s="97" t="s">
        <v>133</v>
      </c>
      <c r="D95" s="49" t="s">
        <v>58</v>
      </c>
      <c r="E95" s="53">
        <v>0</v>
      </c>
      <c r="F95" s="52"/>
      <c r="G95" s="51">
        <v>3260</v>
      </c>
      <c r="H95" s="109">
        <v>333.85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</row>
    <row r="96" spans="1:20" x14ac:dyDescent="0.25">
      <c r="D96" s="110" t="s">
        <v>20</v>
      </c>
      <c r="E96" s="53">
        <f>SUM(H94:H95)</f>
        <v>530.11</v>
      </c>
      <c r="F96" s="52" t="s">
        <v>8</v>
      </c>
      <c r="G96" s="51"/>
      <c r="H96" s="111" t="s">
        <v>8</v>
      </c>
      <c r="I96" s="51"/>
      <c r="J96" s="51"/>
      <c r="K96" s="51"/>
      <c r="L96" s="51"/>
      <c r="M96" s="51"/>
      <c r="N96" s="51"/>
    </row>
    <row r="97" spans="1:14" x14ac:dyDescent="0.25">
      <c r="E97" s="51"/>
      <c r="F97" s="52"/>
      <c r="G97" s="51"/>
      <c r="H97" s="51"/>
      <c r="I97" s="51"/>
      <c r="J97" s="51"/>
      <c r="K97" s="51"/>
      <c r="L97" s="51"/>
      <c r="M97" s="51"/>
      <c r="N97" s="51"/>
    </row>
    <row r="98" spans="1:14" x14ac:dyDescent="0.25">
      <c r="E98" s="56" t="s">
        <v>65</v>
      </c>
      <c r="F98" s="80" t="s">
        <v>12</v>
      </c>
      <c r="G98" s="51"/>
      <c r="H98" s="51"/>
      <c r="I98" s="51"/>
      <c r="J98" s="51"/>
      <c r="K98" s="51"/>
      <c r="L98" s="51"/>
      <c r="M98" s="51"/>
      <c r="N98" s="51"/>
    </row>
    <row r="99" spans="1:14" x14ac:dyDescent="0.25">
      <c r="E99" s="57" t="s">
        <v>66</v>
      </c>
      <c r="F99" s="81"/>
      <c r="G99" s="51"/>
      <c r="H99" s="51"/>
      <c r="I99" s="51"/>
      <c r="J99" s="51"/>
      <c r="K99" s="51"/>
      <c r="L99" s="51"/>
      <c r="M99" s="51"/>
      <c r="N99" s="51"/>
    </row>
    <row r="100" spans="1:14" x14ac:dyDescent="0.25">
      <c r="A100" s="49" t="s">
        <v>134</v>
      </c>
      <c r="C100" s="49" t="s">
        <v>144</v>
      </c>
      <c r="D100" s="49" t="s">
        <v>61</v>
      </c>
      <c r="E100" s="116">
        <v>53</v>
      </c>
      <c r="F100" s="117">
        <v>82.39</v>
      </c>
      <c r="G100" s="51"/>
      <c r="H100" s="51"/>
      <c r="I100" s="51"/>
      <c r="J100" s="51"/>
      <c r="K100" s="51"/>
      <c r="L100" s="51"/>
      <c r="M100" s="51"/>
      <c r="N100" s="51"/>
    </row>
    <row r="101" spans="1:14" x14ac:dyDescent="0.25">
      <c r="A101" s="85" t="s">
        <v>127</v>
      </c>
      <c r="B101" s="85"/>
      <c r="C101" s="85" t="s">
        <v>135</v>
      </c>
      <c r="D101" s="85" t="s">
        <v>61</v>
      </c>
      <c r="E101" s="112">
        <v>5</v>
      </c>
      <c r="F101" s="113">
        <v>34.880000000000003</v>
      </c>
      <c r="G101" s="51"/>
      <c r="H101" s="51"/>
      <c r="I101" s="51"/>
      <c r="J101" s="51"/>
      <c r="K101" s="51"/>
      <c r="L101" s="51"/>
      <c r="M101" s="51"/>
      <c r="N101" s="51"/>
    </row>
    <row r="102" spans="1:14" x14ac:dyDescent="0.25">
      <c r="A102" s="85" t="s">
        <v>128</v>
      </c>
      <c r="B102" s="85"/>
      <c r="C102" s="85" t="s">
        <v>135</v>
      </c>
      <c r="D102" s="85" t="s">
        <v>61</v>
      </c>
      <c r="E102" s="112">
        <v>3</v>
      </c>
      <c r="F102" s="113">
        <v>32.6</v>
      </c>
      <c r="G102" s="51"/>
      <c r="H102" s="51"/>
      <c r="I102" s="51"/>
      <c r="J102" s="51"/>
      <c r="K102" s="51"/>
      <c r="L102" s="51"/>
      <c r="M102" s="51"/>
      <c r="N102" s="51"/>
    </row>
    <row r="103" spans="1:14" x14ac:dyDescent="0.25">
      <c r="A103" s="49" t="s">
        <v>63</v>
      </c>
      <c r="C103" s="85" t="s">
        <v>143</v>
      </c>
      <c r="D103" s="49" t="s">
        <v>61</v>
      </c>
      <c r="E103" s="51">
        <v>42</v>
      </c>
      <c r="F103" s="114">
        <v>62.37</v>
      </c>
      <c r="G103" s="51"/>
      <c r="H103" s="51"/>
      <c r="I103" s="51"/>
      <c r="J103" s="51"/>
      <c r="K103" s="51"/>
      <c r="L103" s="51"/>
      <c r="M103" s="51"/>
      <c r="N103" s="51"/>
    </row>
    <row r="104" spans="1:14" x14ac:dyDescent="0.25">
      <c r="A104" s="49" t="s">
        <v>64</v>
      </c>
      <c r="C104" s="85" t="s">
        <v>143</v>
      </c>
      <c r="D104" s="49" t="s">
        <v>61</v>
      </c>
      <c r="E104" s="51">
        <v>23</v>
      </c>
      <c r="F104" s="114">
        <v>47.87</v>
      </c>
      <c r="G104" s="51"/>
      <c r="H104" s="51"/>
      <c r="I104" s="51"/>
      <c r="J104" s="51"/>
      <c r="K104" s="51"/>
      <c r="L104" s="51"/>
      <c r="M104" s="51"/>
      <c r="N104" s="51"/>
    </row>
    <row r="105" spans="1:14" x14ac:dyDescent="0.25">
      <c r="A105" s="85" t="s">
        <v>36</v>
      </c>
      <c r="B105" s="85"/>
      <c r="C105" s="85" t="s">
        <v>143</v>
      </c>
      <c r="D105" s="85" t="s">
        <v>61</v>
      </c>
      <c r="E105" s="51">
        <v>163</v>
      </c>
      <c r="F105" s="114">
        <v>665.56</v>
      </c>
      <c r="G105" s="51"/>
      <c r="H105" s="51"/>
      <c r="I105" s="51"/>
      <c r="J105" s="51"/>
      <c r="K105" s="51"/>
      <c r="L105" s="51"/>
      <c r="M105" s="51"/>
      <c r="N105" s="51"/>
    </row>
    <row r="106" spans="1:14" x14ac:dyDescent="0.25">
      <c r="A106" s="49" t="s">
        <v>124</v>
      </c>
      <c r="C106" s="85" t="s">
        <v>143</v>
      </c>
      <c r="D106" s="49" t="s">
        <v>61</v>
      </c>
      <c r="E106" s="51">
        <v>19</v>
      </c>
      <c r="F106" s="115">
        <v>44.81</v>
      </c>
      <c r="G106" s="51"/>
      <c r="H106" s="51"/>
      <c r="I106" s="51"/>
      <c r="J106" s="51"/>
      <c r="K106" s="51"/>
      <c r="L106" s="51"/>
      <c r="M106" s="51"/>
      <c r="N106" s="51"/>
    </row>
    <row r="107" spans="1:14" x14ac:dyDescent="0.25">
      <c r="C107" s="49" t="s">
        <v>8</v>
      </c>
      <c r="E107" s="60" t="s">
        <v>20</v>
      </c>
      <c r="F107" s="83">
        <f>SUM(F103:F106)</f>
        <v>820.6099999999999</v>
      </c>
      <c r="G107" s="51"/>
      <c r="H107" s="51"/>
      <c r="I107" s="51"/>
      <c r="J107" s="51"/>
      <c r="K107" s="51"/>
      <c r="L107" s="51"/>
      <c r="M107" s="51"/>
      <c r="N107" s="51"/>
    </row>
    <row r="108" spans="1:14" x14ac:dyDescent="0.25"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x14ac:dyDescent="0.25"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25"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25"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25"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4:14" x14ac:dyDescent="0.25"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4:14" x14ac:dyDescent="0.25"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4:14" x14ac:dyDescent="0.25">
      <c r="D115" s="49" t="s">
        <v>8</v>
      </c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4:14" x14ac:dyDescent="0.25"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4:14" x14ac:dyDescent="0.25"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4:14" x14ac:dyDescent="0.25"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4:14" x14ac:dyDescent="0.25"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4:14" x14ac:dyDescent="0.25"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4:14" x14ac:dyDescent="0.25"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4:14" x14ac:dyDescent="0.25"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4:14" x14ac:dyDescent="0.25"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4:14" x14ac:dyDescent="0.25"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4:14" x14ac:dyDescent="0.25"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4:14" x14ac:dyDescent="0.25"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4:14" x14ac:dyDescent="0.25"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4:14" x14ac:dyDescent="0.25"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5:14" x14ac:dyDescent="0.25"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5:14" x14ac:dyDescent="0.25"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5:14" x14ac:dyDescent="0.25"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5:14" x14ac:dyDescent="0.25"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5:14" x14ac:dyDescent="0.25"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5:14" x14ac:dyDescent="0.25"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5:14" x14ac:dyDescent="0.25"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5:14" x14ac:dyDescent="0.25"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5:14" x14ac:dyDescent="0.25"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5:14" x14ac:dyDescent="0.25"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5:14" x14ac:dyDescent="0.25"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5:14" x14ac:dyDescent="0.25"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5:14" x14ac:dyDescent="0.25"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5:14" x14ac:dyDescent="0.25"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5:14" x14ac:dyDescent="0.25"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5:14" x14ac:dyDescent="0.25"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5:14" x14ac:dyDescent="0.25"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5:14" x14ac:dyDescent="0.25"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5:14" x14ac:dyDescent="0.25"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5:14" x14ac:dyDescent="0.25"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5:14" x14ac:dyDescent="0.25"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5:14" x14ac:dyDescent="0.25"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5:14" x14ac:dyDescent="0.25"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5:14" x14ac:dyDescent="0.25"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5:14" x14ac:dyDescent="0.25"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5:14" x14ac:dyDescent="0.25"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5:14" x14ac:dyDescent="0.25"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5:14" x14ac:dyDescent="0.25"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5:14" x14ac:dyDescent="0.25"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5:14" x14ac:dyDescent="0.25"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5:14" x14ac:dyDescent="0.25"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5:14" x14ac:dyDescent="0.25"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5:14" x14ac:dyDescent="0.25"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5:14" x14ac:dyDescent="0.25"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5:14" x14ac:dyDescent="0.25"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5:14" x14ac:dyDescent="0.25"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5:14" x14ac:dyDescent="0.25"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5:14" x14ac:dyDescent="0.25"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5:14" x14ac:dyDescent="0.25"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5:14" x14ac:dyDescent="0.25"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5:14" x14ac:dyDescent="0.25"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5:14" x14ac:dyDescent="0.25"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5:14" x14ac:dyDescent="0.25"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5:14" x14ac:dyDescent="0.25"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5:14" x14ac:dyDescent="0.25"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5:14" x14ac:dyDescent="0.25"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5:14" x14ac:dyDescent="0.25"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5:14" x14ac:dyDescent="0.25"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5:14" x14ac:dyDescent="0.25"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5:14" x14ac:dyDescent="0.25"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5:14" x14ac:dyDescent="0.25">
      <c r="E179" s="51"/>
      <c r="F179" s="51"/>
      <c r="G179" s="51"/>
      <c r="H179" s="51"/>
      <c r="I179" s="51"/>
      <c r="J179" s="51"/>
      <c r="K179" s="51"/>
      <c r="L179" s="51"/>
      <c r="M179" s="51"/>
      <c r="N179" s="51"/>
    </row>
    <row r="180" spans="5:14" x14ac:dyDescent="0.25"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5:14" x14ac:dyDescent="0.25"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5:14" x14ac:dyDescent="0.25"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5:14" x14ac:dyDescent="0.25"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5:14" x14ac:dyDescent="0.25"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5:14" x14ac:dyDescent="0.25"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5:14" x14ac:dyDescent="0.25"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5:14" x14ac:dyDescent="0.25"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5:14" x14ac:dyDescent="0.25"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5:14" x14ac:dyDescent="0.25"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5:14" x14ac:dyDescent="0.25">
      <c r="E190" s="51"/>
      <c r="F190" s="51"/>
      <c r="G190" s="51"/>
      <c r="H190" s="51"/>
      <c r="I190" s="51"/>
      <c r="J190" s="51"/>
      <c r="K190" s="51"/>
      <c r="L190" s="51"/>
      <c r="M190" s="51"/>
      <c r="N190" s="51"/>
    </row>
    <row r="191" spans="5:14" x14ac:dyDescent="0.25">
      <c r="E191" s="51"/>
      <c r="F191" s="51"/>
      <c r="G191" s="51"/>
      <c r="H191" s="51"/>
      <c r="I191" s="51"/>
      <c r="J191" s="51"/>
      <c r="K191" s="51"/>
      <c r="L191" s="51"/>
      <c r="M191" s="51"/>
      <c r="N191" s="51"/>
    </row>
    <row r="192" spans="5:14" x14ac:dyDescent="0.25"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5:14" x14ac:dyDescent="0.25"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5:14" x14ac:dyDescent="0.25"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5:14" x14ac:dyDescent="0.25"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5:14" x14ac:dyDescent="0.25"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5:14" x14ac:dyDescent="0.25"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5:14" x14ac:dyDescent="0.25"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5:14" x14ac:dyDescent="0.25"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5:14" x14ac:dyDescent="0.25"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5:14" x14ac:dyDescent="0.25"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5:14" x14ac:dyDescent="0.25"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5:14" x14ac:dyDescent="0.25"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5:14" x14ac:dyDescent="0.25"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5:14" x14ac:dyDescent="0.25"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5:14" x14ac:dyDescent="0.25"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5:14" x14ac:dyDescent="0.25"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5:14" x14ac:dyDescent="0.25"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5:14" x14ac:dyDescent="0.25"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5:14" x14ac:dyDescent="0.25"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5:14" x14ac:dyDescent="0.25"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5:14" x14ac:dyDescent="0.25">
      <c r="E212" s="51"/>
      <c r="F212" s="51"/>
      <c r="G212" s="51"/>
      <c r="H212" s="51"/>
      <c r="I212" s="51"/>
      <c r="J212" s="51"/>
      <c r="K212" s="51"/>
      <c r="L212" s="51"/>
      <c r="M212" s="51"/>
      <c r="N212" s="51"/>
    </row>
    <row r="213" spans="5:14" x14ac:dyDescent="0.25"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5:14" x14ac:dyDescent="0.25">
      <c r="E214" s="51"/>
      <c r="F214" s="51"/>
      <c r="G214" s="51"/>
      <c r="H214" s="51"/>
      <c r="I214" s="51"/>
      <c r="J214" s="51"/>
      <c r="K214" s="51"/>
      <c r="L214" s="51"/>
      <c r="M214" s="51"/>
      <c r="N214" s="51"/>
    </row>
    <row r="215" spans="5:14" x14ac:dyDescent="0.25">
      <c r="E215" s="51"/>
      <c r="F215" s="51"/>
      <c r="G215" s="51"/>
      <c r="H215" s="51"/>
      <c r="I215" s="51"/>
      <c r="J215" s="51"/>
      <c r="K215" s="51"/>
      <c r="L215" s="51"/>
      <c r="M215" s="51"/>
      <c r="N215" s="51"/>
    </row>
    <row r="216" spans="5:14" x14ac:dyDescent="0.25">
      <c r="E216" s="51"/>
      <c r="F216" s="51"/>
      <c r="G216" s="51"/>
      <c r="H216" s="51"/>
      <c r="I216" s="51"/>
      <c r="J216" s="51"/>
      <c r="K216" s="51"/>
      <c r="L216" s="51"/>
      <c r="M216" s="51"/>
      <c r="N216" s="51"/>
    </row>
    <row r="217" spans="5:14" x14ac:dyDescent="0.25">
      <c r="E217" s="51"/>
      <c r="F217" s="51"/>
      <c r="G217" s="51"/>
      <c r="H217" s="51"/>
      <c r="I217" s="51"/>
      <c r="J217" s="51"/>
      <c r="K217" s="51"/>
      <c r="L217" s="51"/>
      <c r="M217" s="51"/>
      <c r="N217" s="51"/>
    </row>
    <row r="218" spans="5:14" x14ac:dyDescent="0.25"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5:14" x14ac:dyDescent="0.25">
      <c r="E219" s="51"/>
      <c r="F219" s="51"/>
      <c r="G219" s="51"/>
      <c r="H219" s="51"/>
      <c r="I219" s="51"/>
      <c r="J219" s="51"/>
      <c r="K219" s="51"/>
      <c r="L219" s="51"/>
      <c r="M219" s="51"/>
      <c r="N219" s="51"/>
    </row>
    <row r="220" spans="5:14" x14ac:dyDescent="0.25">
      <c r="E220" s="51"/>
      <c r="F220" s="51"/>
      <c r="G220" s="51"/>
      <c r="H220" s="51"/>
      <c r="I220" s="51"/>
      <c r="J220" s="51"/>
      <c r="K220" s="51"/>
      <c r="L220" s="51"/>
      <c r="M220" s="51"/>
      <c r="N220" s="51"/>
    </row>
    <row r="221" spans="5:14" x14ac:dyDescent="0.25">
      <c r="E221" s="51"/>
      <c r="F221" s="51"/>
      <c r="G221" s="51"/>
      <c r="H221" s="51"/>
      <c r="I221" s="51"/>
      <c r="J221" s="51"/>
      <c r="K221" s="51"/>
      <c r="L221" s="51"/>
      <c r="M221" s="51"/>
      <c r="N221" s="51"/>
    </row>
    <row r="222" spans="5:14" x14ac:dyDescent="0.25">
      <c r="E222" s="51"/>
      <c r="F222" s="51"/>
      <c r="G222" s="51"/>
      <c r="H222" s="51"/>
      <c r="I222" s="51"/>
      <c r="J222" s="51"/>
      <c r="K222" s="51"/>
      <c r="L222" s="51"/>
      <c r="M222" s="51"/>
      <c r="N222" s="51"/>
    </row>
    <row r="223" spans="5:14" x14ac:dyDescent="0.25">
      <c r="E223" s="51"/>
      <c r="F223" s="51"/>
      <c r="G223" s="51"/>
      <c r="H223" s="51"/>
      <c r="I223" s="51"/>
      <c r="J223" s="51"/>
      <c r="K223" s="51"/>
      <c r="L223" s="51"/>
      <c r="M223" s="51"/>
      <c r="N223" s="51"/>
    </row>
    <row r="224" spans="5:14" x14ac:dyDescent="0.25">
      <c r="E224" s="51"/>
      <c r="F224" s="51"/>
      <c r="G224" s="51"/>
      <c r="H224" s="51"/>
      <c r="I224" s="51"/>
      <c r="J224" s="51"/>
      <c r="K224" s="51"/>
      <c r="L224" s="51"/>
      <c r="M224" s="51"/>
      <c r="N224" s="51"/>
    </row>
    <row r="225" spans="5:14" x14ac:dyDescent="0.25">
      <c r="E225" s="51"/>
      <c r="F225" s="51"/>
      <c r="G225" s="51"/>
      <c r="H225" s="51"/>
      <c r="I225" s="51"/>
      <c r="J225" s="51"/>
      <c r="K225" s="51"/>
      <c r="L225" s="51"/>
      <c r="M225" s="51"/>
      <c r="N225" s="51"/>
    </row>
    <row r="226" spans="5:14" x14ac:dyDescent="0.25">
      <c r="E226" s="51"/>
      <c r="F226" s="51"/>
      <c r="G226" s="51"/>
      <c r="H226" s="51"/>
      <c r="I226" s="51"/>
      <c r="J226" s="51"/>
      <c r="K226" s="51"/>
      <c r="L226" s="51"/>
      <c r="M226" s="51"/>
      <c r="N226" s="51"/>
    </row>
    <row r="227" spans="5:14" x14ac:dyDescent="0.25">
      <c r="E227" s="51"/>
      <c r="F227" s="51"/>
      <c r="G227" s="51"/>
      <c r="H227" s="51"/>
      <c r="I227" s="51"/>
      <c r="J227" s="51"/>
      <c r="K227" s="51"/>
      <c r="L227" s="51"/>
      <c r="M227" s="51"/>
      <c r="N227" s="51"/>
    </row>
    <row r="228" spans="5:14" x14ac:dyDescent="0.25">
      <c r="E228" s="51"/>
      <c r="F228" s="51"/>
      <c r="G228" s="51"/>
      <c r="H228" s="51"/>
      <c r="I228" s="51"/>
      <c r="J228" s="51"/>
      <c r="K228" s="51"/>
      <c r="L228" s="51"/>
      <c r="M228" s="51"/>
      <c r="N228" s="51"/>
    </row>
    <row r="229" spans="5:14" x14ac:dyDescent="0.25">
      <c r="E229" s="51"/>
      <c r="F229" s="51"/>
      <c r="G229" s="51"/>
      <c r="H229" s="51"/>
      <c r="I229" s="51"/>
      <c r="J229" s="51"/>
      <c r="K229" s="51"/>
      <c r="L229" s="51"/>
      <c r="M229" s="51"/>
      <c r="N229" s="51"/>
    </row>
    <row r="230" spans="5:14" x14ac:dyDescent="0.25">
      <c r="E230" s="51"/>
      <c r="F230" s="51"/>
      <c r="G230" s="51"/>
      <c r="H230" s="51"/>
      <c r="I230" s="51"/>
      <c r="J230" s="51"/>
      <c r="K230" s="51"/>
      <c r="L230" s="51"/>
      <c r="M230" s="51"/>
      <c r="N230" s="51"/>
    </row>
    <row r="231" spans="5:14" x14ac:dyDescent="0.25">
      <c r="E231" s="51"/>
      <c r="F231" s="51"/>
      <c r="G231" s="51"/>
      <c r="H231" s="51"/>
      <c r="I231" s="51"/>
      <c r="J231" s="51"/>
      <c r="K231" s="51"/>
      <c r="L231" s="51"/>
      <c r="M231" s="51"/>
      <c r="N231" s="51"/>
    </row>
    <row r="232" spans="5:14" x14ac:dyDescent="0.25"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5:14" x14ac:dyDescent="0.25">
      <c r="E233" s="51"/>
      <c r="F233" s="51"/>
      <c r="G233" s="51"/>
      <c r="H233" s="51"/>
      <c r="I233" s="51"/>
      <c r="J233" s="51"/>
      <c r="K233" s="51"/>
      <c r="L233" s="51"/>
      <c r="M233" s="51"/>
      <c r="N233" s="51"/>
    </row>
    <row r="234" spans="5:14" x14ac:dyDescent="0.25">
      <c r="E234" s="51"/>
      <c r="F234" s="51"/>
      <c r="G234" s="51"/>
      <c r="H234" s="51"/>
      <c r="I234" s="51"/>
      <c r="J234" s="51"/>
      <c r="K234" s="51"/>
      <c r="L234" s="51"/>
      <c r="M234" s="51"/>
      <c r="N234" s="51"/>
    </row>
    <row r="235" spans="5:14" x14ac:dyDescent="0.25">
      <c r="E235" s="51"/>
      <c r="F235" s="51"/>
      <c r="G235" s="51"/>
      <c r="H235" s="51"/>
      <c r="I235" s="51"/>
      <c r="J235" s="51"/>
      <c r="K235" s="51"/>
      <c r="L235" s="51"/>
      <c r="M235" s="51"/>
      <c r="N235" s="51"/>
    </row>
    <row r="236" spans="5:14" x14ac:dyDescent="0.25">
      <c r="E236" s="51"/>
      <c r="F236" s="51"/>
      <c r="G236" s="51"/>
      <c r="H236" s="51"/>
      <c r="I236" s="51"/>
      <c r="J236" s="51"/>
      <c r="K236" s="51"/>
      <c r="L236" s="51"/>
      <c r="M236" s="51"/>
      <c r="N236" s="51"/>
    </row>
    <row r="237" spans="5:14" x14ac:dyDescent="0.25">
      <c r="E237" s="51"/>
      <c r="F237" s="51"/>
      <c r="G237" s="51"/>
      <c r="H237" s="51"/>
      <c r="I237" s="51"/>
      <c r="J237" s="51"/>
      <c r="K237" s="51"/>
      <c r="L237" s="51"/>
      <c r="M237" s="51"/>
      <c r="N237" s="51"/>
    </row>
    <row r="238" spans="5:14" x14ac:dyDescent="0.25">
      <c r="E238" s="51"/>
      <c r="F238" s="51"/>
      <c r="G238" s="51"/>
      <c r="H238" s="51"/>
      <c r="I238" s="51"/>
      <c r="J238" s="51"/>
      <c r="K238" s="51"/>
      <c r="L238" s="51"/>
      <c r="M238" s="51"/>
      <c r="N238" s="51"/>
    </row>
    <row r="239" spans="5:14" x14ac:dyDescent="0.25">
      <c r="E239" s="51"/>
      <c r="F239" s="51"/>
      <c r="G239" s="51"/>
      <c r="H239" s="51"/>
      <c r="I239" s="51"/>
      <c r="J239" s="51"/>
      <c r="K239" s="51"/>
      <c r="L239" s="51"/>
      <c r="M239" s="51"/>
      <c r="N239" s="51"/>
    </row>
    <row r="240" spans="5:14" x14ac:dyDescent="0.25">
      <c r="E240" s="51"/>
      <c r="F240" s="51"/>
      <c r="G240" s="51"/>
      <c r="H240" s="51"/>
      <c r="I240" s="51"/>
      <c r="J240" s="51"/>
      <c r="K240" s="51"/>
      <c r="L240" s="51"/>
      <c r="M240" s="51"/>
      <c r="N240" s="51"/>
    </row>
    <row r="241" spans="5:14" x14ac:dyDescent="0.25">
      <c r="E241" s="51"/>
      <c r="F241" s="51"/>
      <c r="G241" s="51"/>
      <c r="H241" s="51"/>
      <c r="I241" s="51"/>
      <c r="J241" s="51"/>
      <c r="K241" s="51"/>
      <c r="L241" s="51"/>
      <c r="M241" s="51"/>
      <c r="N241" s="51"/>
    </row>
    <row r="242" spans="5:14" x14ac:dyDescent="0.25">
      <c r="E242" s="51"/>
      <c r="F242" s="51"/>
      <c r="G242" s="51"/>
      <c r="H242" s="51"/>
      <c r="I242" s="51"/>
      <c r="J242" s="51"/>
      <c r="K242" s="51"/>
      <c r="L242" s="51"/>
      <c r="M242" s="51"/>
      <c r="N242" s="51"/>
    </row>
    <row r="243" spans="5:14" x14ac:dyDescent="0.25">
      <c r="E243" s="51"/>
      <c r="F243" s="51"/>
      <c r="G243" s="51"/>
      <c r="H243" s="51"/>
      <c r="I243" s="51"/>
      <c r="J243" s="51"/>
      <c r="K243" s="51"/>
      <c r="L243" s="51"/>
      <c r="M243" s="51"/>
      <c r="N243" s="51"/>
    </row>
    <row r="244" spans="5:14" x14ac:dyDescent="0.25">
      <c r="E244" s="51"/>
      <c r="F244" s="51"/>
      <c r="G244" s="51"/>
      <c r="H244" s="51"/>
      <c r="I244" s="51"/>
      <c r="J244" s="51"/>
      <c r="K244" s="51"/>
      <c r="L244" s="51"/>
      <c r="M244" s="51"/>
      <c r="N244" s="51"/>
    </row>
    <row r="245" spans="5:14" x14ac:dyDescent="0.25">
      <c r="E245" s="51"/>
      <c r="F245" s="51"/>
      <c r="G245" s="51"/>
      <c r="H245" s="51"/>
      <c r="I245" s="51"/>
      <c r="J245" s="51"/>
      <c r="K245" s="51"/>
      <c r="L245" s="51"/>
      <c r="M245" s="51"/>
      <c r="N245" s="51"/>
    </row>
    <row r="246" spans="5:14" x14ac:dyDescent="0.25">
      <c r="E246" s="51"/>
      <c r="F246" s="51"/>
      <c r="G246" s="51"/>
      <c r="H246" s="51"/>
      <c r="I246" s="51"/>
      <c r="J246" s="51"/>
      <c r="K246" s="51"/>
      <c r="L246" s="51"/>
      <c r="M246" s="51"/>
      <c r="N246" s="51"/>
    </row>
    <row r="247" spans="5:14" x14ac:dyDescent="0.25">
      <c r="E247" s="51"/>
      <c r="F247" s="51"/>
      <c r="G247" s="51"/>
      <c r="H247" s="51"/>
      <c r="I247" s="51"/>
      <c r="J247" s="51"/>
      <c r="K247" s="51"/>
      <c r="L247" s="51"/>
      <c r="M247" s="51"/>
      <c r="N247" s="51"/>
    </row>
    <row r="248" spans="5:14" x14ac:dyDescent="0.25">
      <c r="E248" s="51"/>
      <c r="F248" s="51"/>
      <c r="G248" s="51"/>
      <c r="H248" s="51"/>
      <c r="I248" s="51"/>
      <c r="J248" s="51"/>
      <c r="K248" s="51"/>
      <c r="L248" s="51"/>
      <c r="M248" s="51"/>
      <c r="N248" s="51"/>
    </row>
    <row r="249" spans="5:14" x14ac:dyDescent="0.25">
      <c r="E249" s="51"/>
      <c r="F249" s="51"/>
      <c r="G249" s="51"/>
      <c r="H249" s="51"/>
      <c r="I249" s="51"/>
      <c r="J249" s="51"/>
      <c r="K249" s="51"/>
      <c r="L249" s="51"/>
      <c r="M249" s="51"/>
      <c r="N249" s="51"/>
    </row>
    <row r="250" spans="5:14" x14ac:dyDescent="0.25">
      <c r="E250" s="51"/>
      <c r="F250" s="51"/>
      <c r="G250" s="51"/>
      <c r="H250" s="51"/>
      <c r="I250" s="51"/>
      <c r="J250" s="51"/>
      <c r="K250" s="51"/>
      <c r="L250" s="51"/>
      <c r="M250" s="51"/>
      <c r="N250" s="51"/>
    </row>
    <row r="251" spans="5:14" x14ac:dyDescent="0.25">
      <c r="E251" s="51"/>
      <c r="F251" s="51"/>
      <c r="G251" s="51"/>
      <c r="H251" s="51"/>
      <c r="I251" s="51"/>
      <c r="J251" s="51"/>
      <c r="K251" s="51"/>
      <c r="L251" s="51"/>
      <c r="M251" s="51"/>
      <c r="N251" s="51"/>
    </row>
    <row r="252" spans="5:14" x14ac:dyDescent="0.25">
      <c r="E252" s="51"/>
      <c r="F252" s="51"/>
      <c r="G252" s="51"/>
      <c r="H252" s="51"/>
      <c r="I252" s="51"/>
      <c r="J252" s="51"/>
      <c r="K252" s="51"/>
      <c r="L252" s="51"/>
      <c r="M252" s="51"/>
      <c r="N252" s="51"/>
    </row>
    <row r="253" spans="5:14" x14ac:dyDescent="0.25">
      <c r="E253" s="51"/>
      <c r="F253" s="51"/>
      <c r="G253" s="51"/>
      <c r="H253" s="51"/>
      <c r="I253" s="51"/>
      <c r="J253" s="51"/>
      <c r="K253" s="51"/>
      <c r="L253" s="51"/>
      <c r="M253" s="51"/>
      <c r="N253" s="51"/>
    </row>
    <row r="254" spans="5:14" x14ac:dyDescent="0.25">
      <c r="E254" s="51"/>
      <c r="F254" s="51"/>
      <c r="G254" s="51"/>
      <c r="H254" s="51"/>
      <c r="I254" s="51"/>
      <c r="J254" s="51"/>
      <c r="K254" s="51"/>
      <c r="L254" s="51"/>
      <c r="M254" s="51"/>
      <c r="N254" s="51"/>
    </row>
    <row r="255" spans="5:14" x14ac:dyDescent="0.25">
      <c r="E255" s="51"/>
      <c r="F255" s="51"/>
      <c r="G255" s="51"/>
      <c r="H255" s="51"/>
      <c r="I255" s="51"/>
      <c r="J255" s="51"/>
      <c r="K255" s="51"/>
      <c r="L255" s="51"/>
      <c r="M255" s="51"/>
      <c r="N255" s="51"/>
    </row>
    <row r="256" spans="5:14" x14ac:dyDescent="0.25">
      <c r="E256" s="51"/>
      <c r="F256" s="51"/>
      <c r="G256" s="51"/>
      <c r="H256" s="51"/>
      <c r="I256" s="51"/>
      <c r="J256" s="51"/>
      <c r="K256" s="51"/>
      <c r="L256" s="51"/>
      <c r="M256" s="51"/>
      <c r="N256" s="51"/>
    </row>
    <row r="257" spans="5:14" x14ac:dyDescent="0.25">
      <c r="E257" s="51"/>
      <c r="F257" s="51"/>
      <c r="G257" s="51"/>
      <c r="H257" s="51"/>
      <c r="I257" s="51"/>
      <c r="J257" s="51"/>
      <c r="K257" s="51"/>
      <c r="L257" s="51"/>
      <c r="M257" s="51"/>
      <c r="N257" s="51"/>
    </row>
    <row r="258" spans="5:14" x14ac:dyDescent="0.25">
      <c r="E258" s="51"/>
      <c r="F258" s="51"/>
      <c r="G258" s="51"/>
      <c r="H258" s="51"/>
      <c r="I258" s="51"/>
      <c r="J258" s="51"/>
      <c r="K258" s="51"/>
      <c r="L258" s="51"/>
      <c r="M258" s="51"/>
      <c r="N258" s="51"/>
    </row>
    <row r="259" spans="5:14" x14ac:dyDescent="0.25">
      <c r="E259" s="51"/>
      <c r="F259" s="51"/>
      <c r="G259" s="51"/>
      <c r="H259" s="51"/>
      <c r="I259" s="51"/>
      <c r="J259" s="51"/>
      <c r="K259" s="51"/>
      <c r="L259" s="51"/>
      <c r="M259" s="51"/>
      <c r="N259" s="51"/>
    </row>
    <row r="260" spans="5:14" x14ac:dyDescent="0.25">
      <c r="E260" s="51"/>
      <c r="F260" s="51"/>
      <c r="G260" s="51"/>
      <c r="H260" s="51"/>
      <c r="I260" s="51"/>
      <c r="J260" s="51"/>
      <c r="K260" s="51"/>
      <c r="L260" s="51"/>
      <c r="M260" s="51"/>
      <c r="N260" s="51"/>
    </row>
    <row r="261" spans="5:14" x14ac:dyDescent="0.25">
      <c r="E261" s="51"/>
      <c r="F261" s="51"/>
      <c r="G261" s="51"/>
      <c r="H261" s="51"/>
      <c r="I261" s="51"/>
      <c r="J261" s="51"/>
      <c r="K261" s="51"/>
      <c r="L261" s="51"/>
      <c r="M261" s="51"/>
      <c r="N261" s="51"/>
    </row>
    <row r="262" spans="5:14" x14ac:dyDescent="0.25"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5:14" x14ac:dyDescent="0.25">
      <c r="E263" s="51"/>
      <c r="F263" s="51"/>
      <c r="G263" s="51"/>
      <c r="H263" s="51"/>
      <c r="I263" s="51"/>
      <c r="J263" s="51"/>
      <c r="K263" s="51"/>
      <c r="L263" s="51"/>
      <c r="M263" s="51"/>
      <c r="N263" s="51"/>
    </row>
    <row r="264" spans="5:14" x14ac:dyDescent="0.25"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5:14" x14ac:dyDescent="0.25">
      <c r="E265" s="51"/>
      <c r="F265" s="51"/>
      <c r="G265" s="51"/>
      <c r="H265" s="51"/>
      <c r="I265" s="51"/>
      <c r="J265" s="51"/>
      <c r="K265" s="51"/>
      <c r="L265" s="51"/>
      <c r="M265" s="51"/>
      <c r="N265" s="51"/>
    </row>
    <row r="266" spans="5:14" x14ac:dyDescent="0.25">
      <c r="E266" s="51"/>
      <c r="F266" s="51"/>
      <c r="G266" s="51"/>
      <c r="H266" s="51"/>
      <c r="I266" s="51"/>
      <c r="J266" s="51"/>
      <c r="K266" s="51"/>
      <c r="L266" s="51"/>
      <c r="M266" s="51"/>
      <c r="N266" s="51"/>
    </row>
    <row r="267" spans="5:14" x14ac:dyDescent="0.25">
      <c r="E267" s="51"/>
      <c r="F267" s="51"/>
      <c r="G267" s="51"/>
      <c r="H267" s="51"/>
      <c r="I267" s="51"/>
      <c r="J267" s="51"/>
      <c r="K267" s="51"/>
      <c r="L267" s="51"/>
      <c r="M267" s="51"/>
      <c r="N267" s="51"/>
    </row>
    <row r="268" spans="5:14" x14ac:dyDescent="0.25">
      <c r="E268" s="51"/>
      <c r="F268" s="51"/>
      <c r="G268" s="51"/>
      <c r="H268" s="51"/>
      <c r="I268" s="51"/>
      <c r="J268" s="51"/>
      <c r="K268" s="51"/>
      <c r="L268" s="51"/>
      <c r="M268" s="51"/>
      <c r="N268" s="51"/>
    </row>
    <row r="269" spans="5:14" x14ac:dyDescent="0.25">
      <c r="E269" s="51"/>
      <c r="F269" s="51"/>
      <c r="G269" s="51"/>
      <c r="H269" s="51"/>
      <c r="I269" s="51"/>
      <c r="J269" s="51"/>
      <c r="K269" s="51"/>
      <c r="L269" s="51"/>
      <c r="M269" s="51"/>
      <c r="N269" s="51"/>
    </row>
    <row r="270" spans="5:14" x14ac:dyDescent="0.25">
      <c r="E270" s="51"/>
      <c r="F270" s="51"/>
      <c r="G270" s="51"/>
      <c r="H270" s="51"/>
      <c r="I270" s="51"/>
      <c r="J270" s="51"/>
      <c r="K270" s="51"/>
      <c r="L270" s="51"/>
      <c r="M270" s="51"/>
      <c r="N270" s="51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dec</vt:lpstr>
      <vt:lpstr>dec!Print_Titles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Kathy Kleiber</cp:lastModifiedBy>
  <cp:lastPrinted>2016-03-08T17:29:50Z</cp:lastPrinted>
  <dcterms:created xsi:type="dcterms:W3CDTF">2012-02-01T15:05:59Z</dcterms:created>
  <dcterms:modified xsi:type="dcterms:W3CDTF">2019-12-17T16:46:12Z</dcterms:modified>
</cp:coreProperties>
</file>